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0130176\Downloads\"/>
    </mc:Choice>
  </mc:AlternateContent>
  <bookViews>
    <workbookView xWindow="0" yWindow="0" windowWidth="18525" windowHeight="7905" activeTab="3"/>
  </bookViews>
  <sheets>
    <sheet name="収支決算書（収入の部）" sheetId="1" r:id="rId1"/>
    <sheet name="支出の部" sheetId="2" r:id="rId2"/>
    <sheet name="青い羽根募金収支明細" sheetId="3" r:id="rId3"/>
    <sheet name="財産目録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D13" i="3" s="1"/>
  <c r="E13" i="3" s="1"/>
  <c r="C18" i="4"/>
  <c r="C14" i="4"/>
  <c r="D20" i="4" s="1"/>
  <c r="D31" i="4" s="1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D18" i="3"/>
  <c r="D35" i="3" s="1"/>
  <c r="E35" i="3" s="1"/>
  <c r="E12" i="3"/>
  <c r="E11" i="3"/>
  <c r="E10" i="3"/>
  <c r="E9" i="3"/>
  <c r="E8" i="3"/>
  <c r="E22" i="2"/>
  <c r="E21" i="2"/>
  <c r="E20" i="2"/>
  <c r="E19" i="2"/>
  <c r="E18" i="2"/>
  <c r="E17" i="2"/>
  <c r="E16" i="2"/>
  <c r="E15" i="2"/>
  <c r="E14" i="2"/>
  <c r="E13" i="2"/>
  <c r="E12" i="2"/>
  <c r="D11" i="2"/>
  <c r="E11" i="2" s="1"/>
  <c r="E10" i="2"/>
  <c r="E9" i="2"/>
  <c r="E8" i="2"/>
  <c r="E7" i="2"/>
  <c r="E6" i="2"/>
  <c r="D5" i="2"/>
  <c r="E5" i="2" s="1"/>
  <c r="E21" i="1"/>
  <c r="E20" i="1"/>
  <c r="E19" i="1"/>
  <c r="E18" i="1"/>
  <c r="E17" i="1"/>
  <c r="D16" i="1"/>
  <c r="E16" i="1" s="1"/>
  <c r="E15" i="1"/>
  <c r="E14" i="1"/>
  <c r="E13" i="1"/>
  <c r="E12" i="1"/>
  <c r="E7" i="3" l="1"/>
  <c r="D22" i="1"/>
  <c r="D24" i="1" s="1"/>
  <c r="E24" i="1" s="1"/>
  <c r="D23" i="2"/>
  <c r="E23" i="2" s="1"/>
</calcChain>
</file>

<file path=xl/sharedStrings.xml><?xml version="1.0" encoding="utf-8"?>
<sst xmlns="http://schemas.openxmlformats.org/spreadsheetml/2006/main" count="157" uniqueCount="133">
  <si>
    <t>第２号議案</t>
    <rPh sb="0" eb="1">
      <t>ダイ</t>
    </rPh>
    <rPh sb="2" eb="3">
      <t>ゴウ</t>
    </rPh>
    <rPh sb="3" eb="5">
      <t>ギアン</t>
    </rPh>
    <phoneticPr fontId="4"/>
  </si>
  <si>
    <t>令和3年度収支決算報告</t>
    <rPh sb="0" eb="2">
      <t>レイワ</t>
    </rPh>
    <rPh sb="3" eb="5">
      <t>ネンド</t>
    </rPh>
    <rPh sb="5" eb="7">
      <t>シュウシ</t>
    </rPh>
    <rPh sb="7" eb="9">
      <t>ケッサン</t>
    </rPh>
    <rPh sb="9" eb="11">
      <t>ホウコク</t>
    </rPh>
    <phoneticPr fontId="4"/>
  </si>
  <si>
    <t>当期収入総額</t>
    <rPh sb="0" eb="2">
      <t>トウキ</t>
    </rPh>
    <rPh sb="2" eb="4">
      <t>シュウニュウ</t>
    </rPh>
    <rPh sb="4" eb="6">
      <t>ソウガク</t>
    </rPh>
    <phoneticPr fontId="4"/>
  </si>
  <si>
    <t>４，４７５，９１９円</t>
    <rPh sb="9" eb="10">
      <t>エン</t>
    </rPh>
    <phoneticPr fontId="4"/>
  </si>
  <si>
    <t>当期支出総額</t>
    <rPh sb="0" eb="2">
      <t>トウキ</t>
    </rPh>
    <rPh sb="2" eb="4">
      <t>シシュツ</t>
    </rPh>
    <rPh sb="4" eb="6">
      <t>ソウガク</t>
    </rPh>
    <phoneticPr fontId="4"/>
  </si>
  <si>
    <t>３，２６１，３２０円</t>
    <rPh sb="9" eb="10">
      <t>エン</t>
    </rPh>
    <phoneticPr fontId="4"/>
  </si>
  <si>
    <t>次期繰越額</t>
    <rPh sb="0" eb="2">
      <t>ジキ</t>
    </rPh>
    <rPh sb="2" eb="3">
      <t>ク</t>
    </rPh>
    <rPh sb="3" eb="4">
      <t>コ</t>
    </rPh>
    <rPh sb="4" eb="5">
      <t>ガク</t>
    </rPh>
    <phoneticPr fontId="4"/>
  </si>
  <si>
    <t>１，２１４，５９９円</t>
    <rPh sb="9" eb="10">
      <t>エン</t>
    </rPh>
    <phoneticPr fontId="4"/>
  </si>
  <si>
    <t>募金会計 524,261円
一般会計 690,338円</t>
    <rPh sb="0" eb="2">
      <t>ボキン</t>
    </rPh>
    <rPh sb="2" eb="4">
      <t>カイケイ</t>
    </rPh>
    <rPh sb="12" eb="13">
      <t>エン</t>
    </rPh>
    <rPh sb="14" eb="16">
      <t>イッパン</t>
    </rPh>
    <rPh sb="16" eb="18">
      <t>カイケイ</t>
    </rPh>
    <rPh sb="26" eb="27">
      <t>エン</t>
    </rPh>
    <phoneticPr fontId="4"/>
  </si>
  <si>
    <t>収入の部</t>
    <rPh sb="0" eb="2">
      <t>シュウニュウ</t>
    </rPh>
    <rPh sb="3" eb="4">
      <t>ブ</t>
    </rPh>
    <phoneticPr fontId="4"/>
  </si>
  <si>
    <t>　　　　単位：円</t>
    <rPh sb="4" eb="6">
      <t>タンイ</t>
    </rPh>
    <rPh sb="7" eb="8">
      <t>エン</t>
    </rPh>
    <phoneticPr fontId="4"/>
  </si>
  <si>
    <t>科　　　目</t>
    <rPh sb="0" eb="1">
      <t>カ</t>
    </rPh>
    <rPh sb="4" eb="5">
      <t>メ</t>
    </rPh>
    <phoneticPr fontId="4"/>
  </si>
  <si>
    <t>決算額</t>
    <rPh sb="0" eb="2">
      <t>ケッサン</t>
    </rPh>
    <rPh sb="2" eb="3">
      <t>ガク</t>
    </rPh>
    <phoneticPr fontId="4"/>
  </si>
  <si>
    <t>予算額</t>
    <rPh sb="0" eb="2">
      <t>ヨサン</t>
    </rPh>
    <rPh sb="2" eb="3">
      <t>ガク</t>
    </rPh>
    <phoneticPr fontId="4"/>
  </si>
  <si>
    <t>差　異</t>
    <rPh sb="0" eb="1">
      <t>サ</t>
    </rPh>
    <rPh sb="2" eb="3">
      <t>イ</t>
    </rPh>
    <phoneticPr fontId="4"/>
  </si>
  <si>
    <t>備　考</t>
    <rPh sb="0" eb="1">
      <t>ビ</t>
    </rPh>
    <rPh sb="2" eb="3">
      <t>コウ</t>
    </rPh>
    <phoneticPr fontId="4"/>
  </si>
  <si>
    <t>大科目</t>
    <rPh sb="0" eb="1">
      <t>ダイ</t>
    </rPh>
    <rPh sb="1" eb="3">
      <t>カモク</t>
    </rPh>
    <phoneticPr fontId="4"/>
  </si>
  <si>
    <t>小科目</t>
    <rPh sb="0" eb="1">
      <t>ショウ</t>
    </rPh>
    <rPh sb="1" eb="3">
      <t>カモク</t>
    </rPh>
    <phoneticPr fontId="4"/>
  </si>
  <si>
    <t>会費収入</t>
    <rPh sb="0" eb="1">
      <t>カイ</t>
    </rPh>
    <rPh sb="1" eb="2">
      <t>ヒ</t>
    </rPh>
    <rPh sb="2" eb="4">
      <t>シュウニュウ</t>
    </rPh>
    <phoneticPr fontId="4"/>
  </si>
  <si>
    <t>１号会員</t>
    <rPh sb="1" eb="2">
      <t>ゴウ</t>
    </rPh>
    <rPh sb="2" eb="4">
      <t>カイイン</t>
    </rPh>
    <phoneticPr fontId="4"/>
  </si>
  <si>
    <t>２９救難所</t>
    <rPh sb="2" eb="4">
      <t>キュウナン</t>
    </rPh>
    <rPh sb="4" eb="5">
      <t>ショ</t>
    </rPh>
    <phoneticPr fontId="4"/>
  </si>
  <si>
    <t>２号会員</t>
    <rPh sb="1" eb="2">
      <t>ゴウ</t>
    </rPh>
    <rPh sb="2" eb="4">
      <t>カイイン</t>
    </rPh>
    <phoneticPr fontId="4"/>
  </si>
  <si>
    <t>１２市町村</t>
    <rPh sb="2" eb="5">
      <t>シチョウソン</t>
    </rPh>
    <phoneticPr fontId="4"/>
  </si>
  <si>
    <t>賛助会員</t>
    <rPh sb="0" eb="2">
      <t>サンジョ</t>
    </rPh>
    <rPh sb="2" eb="4">
      <t>カイイン</t>
    </rPh>
    <phoneticPr fontId="4"/>
  </si>
  <si>
    <t>補助金収入</t>
    <rPh sb="0" eb="1">
      <t>ホ</t>
    </rPh>
    <rPh sb="1" eb="2">
      <t>タス</t>
    </rPh>
    <rPh sb="2" eb="3">
      <t>キン</t>
    </rPh>
    <rPh sb="3" eb="5">
      <t>シュウニュウ</t>
    </rPh>
    <phoneticPr fontId="4"/>
  </si>
  <si>
    <t>大分県</t>
    <rPh sb="0" eb="3">
      <t>オオイタケン</t>
    </rPh>
    <phoneticPr fontId="4"/>
  </si>
  <si>
    <t>事業収入</t>
    <rPh sb="0" eb="2">
      <t>ジギョウ</t>
    </rPh>
    <rPh sb="2" eb="4">
      <t>シュウニュウ</t>
    </rPh>
    <phoneticPr fontId="4"/>
  </si>
  <si>
    <t>出動報奨金</t>
    <rPh sb="0" eb="2">
      <t>シュツドウ</t>
    </rPh>
    <rPh sb="2" eb="5">
      <t>ホウショウキン</t>
    </rPh>
    <phoneticPr fontId="4"/>
  </si>
  <si>
    <t>日本水難救済会交付金</t>
    <rPh sb="0" eb="2">
      <t>ニホン</t>
    </rPh>
    <rPh sb="2" eb="4">
      <t>スイナン</t>
    </rPh>
    <rPh sb="4" eb="6">
      <t>キュウサイ</t>
    </rPh>
    <rPh sb="6" eb="7">
      <t>カイ</t>
    </rPh>
    <rPh sb="7" eb="10">
      <t>コウフキン</t>
    </rPh>
    <phoneticPr fontId="4"/>
  </si>
  <si>
    <t>訓練奨励金</t>
    <rPh sb="0" eb="2">
      <t>クンレン</t>
    </rPh>
    <rPh sb="2" eb="5">
      <t>ショウレイキン</t>
    </rPh>
    <phoneticPr fontId="4"/>
  </si>
  <si>
    <t>同　上</t>
    <rPh sb="0" eb="1">
      <t>ドウ</t>
    </rPh>
    <rPh sb="2" eb="3">
      <t>ウエ</t>
    </rPh>
    <phoneticPr fontId="4"/>
  </si>
  <si>
    <t>訓練等助成金</t>
    <rPh sb="0" eb="2">
      <t>クンレン</t>
    </rPh>
    <rPh sb="2" eb="3">
      <t>トウ</t>
    </rPh>
    <rPh sb="3" eb="6">
      <t>ジョセイキン</t>
    </rPh>
    <phoneticPr fontId="4"/>
  </si>
  <si>
    <t>青い羽根募金</t>
    <phoneticPr fontId="4"/>
  </si>
  <si>
    <t>※別紙収支明細参照</t>
    <rPh sb="1" eb="3">
      <t>ベッシ</t>
    </rPh>
    <rPh sb="3" eb="5">
      <t>シュウシ</t>
    </rPh>
    <rPh sb="5" eb="7">
      <t>メイサイ</t>
    </rPh>
    <rPh sb="7" eb="9">
      <t>サンショウ</t>
    </rPh>
    <phoneticPr fontId="4"/>
  </si>
  <si>
    <t>雑収入</t>
    <rPh sb="0" eb="1">
      <t>ザツ</t>
    </rPh>
    <rPh sb="1" eb="2">
      <t>オサム</t>
    </rPh>
    <rPh sb="2" eb="3">
      <t>ニュウ</t>
    </rPh>
    <phoneticPr fontId="4"/>
  </si>
  <si>
    <t>当期収入額</t>
    <rPh sb="0" eb="2">
      <t>トウキ</t>
    </rPh>
    <rPh sb="2" eb="4">
      <t>シュウニュウ</t>
    </rPh>
    <rPh sb="4" eb="5">
      <t>ガク</t>
    </rPh>
    <phoneticPr fontId="4"/>
  </si>
  <si>
    <t>前期繰越額</t>
    <rPh sb="0" eb="2">
      <t>ゼンキ</t>
    </rPh>
    <rPh sb="2" eb="3">
      <t>クリ</t>
    </rPh>
    <rPh sb="3" eb="4">
      <t>エツ</t>
    </rPh>
    <rPh sb="4" eb="5">
      <t>ガク</t>
    </rPh>
    <phoneticPr fontId="4"/>
  </si>
  <si>
    <t>当期収入総額</t>
    <rPh sb="0" eb="2">
      <t>トウキ</t>
    </rPh>
    <rPh sb="2" eb="3">
      <t>オサム</t>
    </rPh>
    <rPh sb="3" eb="4">
      <t>ニュウ</t>
    </rPh>
    <rPh sb="4" eb="5">
      <t>ソウ</t>
    </rPh>
    <rPh sb="5" eb="6">
      <t>ガク</t>
    </rPh>
    <phoneticPr fontId="4"/>
  </si>
  <si>
    <t>支出の部</t>
    <rPh sb="0" eb="2">
      <t>シシュツ</t>
    </rPh>
    <rPh sb="3" eb="4">
      <t>ブ</t>
    </rPh>
    <phoneticPr fontId="4"/>
  </si>
  <si>
    <t>単位：円</t>
    <rPh sb="0" eb="2">
      <t>タンイ</t>
    </rPh>
    <rPh sb="3" eb="4">
      <t>エン</t>
    </rPh>
    <phoneticPr fontId="4"/>
  </si>
  <si>
    <t>科　　　　目</t>
    <rPh sb="0" eb="1">
      <t>カ</t>
    </rPh>
    <rPh sb="5" eb="6">
      <t>メ</t>
    </rPh>
    <phoneticPr fontId="4"/>
  </si>
  <si>
    <t>予算額</t>
    <rPh sb="0" eb="3">
      <t>ヨサンガク</t>
    </rPh>
    <phoneticPr fontId="4"/>
  </si>
  <si>
    <t>備　　考</t>
    <rPh sb="0" eb="1">
      <t>ビ</t>
    </rPh>
    <rPh sb="3" eb="4">
      <t>コウ</t>
    </rPh>
    <phoneticPr fontId="4"/>
  </si>
  <si>
    <t>管理費</t>
    <rPh sb="0" eb="1">
      <t>カン</t>
    </rPh>
    <rPh sb="1" eb="2">
      <t>リ</t>
    </rPh>
    <rPh sb="2" eb="3">
      <t>ヒ</t>
    </rPh>
    <phoneticPr fontId="4"/>
  </si>
  <si>
    <t>事務費</t>
    <rPh sb="0" eb="2">
      <t>ジム</t>
    </rPh>
    <rPh sb="2" eb="3">
      <t>ヒ</t>
    </rPh>
    <phoneticPr fontId="4"/>
  </si>
  <si>
    <t>消耗品、文書発送料等</t>
    <rPh sb="0" eb="2">
      <t>ショウモウ</t>
    </rPh>
    <rPh sb="2" eb="3">
      <t>ヒン</t>
    </rPh>
    <rPh sb="4" eb="6">
      <t>ブンショ</t>
    </rPh>
    <rPh sb="6" eb="8">
      <t>ハッソウ</t>
    </rPh>
    <rPh sb="8" eb="9">
      <t>リョウ</t>
    </rPh>
    <rPh sb="9" eb="10">
      <t>トウ</t>
    </rPh>
    <phoneticPr fontId="4"/>
  </si>
  <si>
    <t>人件費</t>
    <rPh sb="0" eb="1">
      <t>ヒト</t>
    </rPh>
    <rPh sb="1" eb="2">
      <t>ケン</t>
    </rPh>
    <rPh sb="2" eb="3">
      <t>ヒ</t>
    </rPh>
    <phoneticPr fontId="4"/>
  </si>
  <si>
    <t>旅　費</t>
    <rPh sb="0" eb="1">
      <t>タビ</t>
    </rPh>
    <rPh sb="2" eb="3">
      <t>ヒ</t>
    </rPh>
    <phoneticPr fontId="4"/>
  </si>
  <si>
    <t>雑　費</t>
    <rPh sb="0" eb="1">
      <t>ザツ</t>
    </rPh>
    <rPh sb="2" eb="3">
      <t>ヒ</t>
    </rPh>
    <phoneticPr fontId="4"/>
  </si>
  <si>
    <t>事業費</t>
    <rPh sb="0" eb="1">
      <t>コト</t>
    </rPh>
    <rPh sb="1" eb="2">
      <t>ギョウ</t>
    </rPh>
    <rPh sb="2" eb="3">
      <t>ヒ</t>
    </rPh>
    <phoneticPr fontId="4"/>
  </si>
  <si>
    <t>会議費</t>
    <rPh sb="0" eb="1">
      <t>カイ</t>
    </rPh>
    <rPh sb="1" eb="2">
      <t>ギ</t>
    </rPh>
    <rPh sb="2" eb="3">
      <t>ヒ</t>
    </rPh>
    <phoneticPr fontId="4"/>
  </si>
  <si>
    <t>理事会・総会文書発送料等</t>
    <rPh sb="0" eb="3">
      <t>リジカイ</t>
    </rPh>
    <rPh sb="4" eb="6">
      <t>ソウカイ</t>
    </rPh>
    <rPh sb="6" eb="8">
      <t>ブンショ</t>
    </rPh>
    <rPh sb="8" eb="10">
      <t>ハッソウ</t>
    </rPh>
    <rPh sb="9" eb="11">
      <t>ソウリョウ</t>
    </rPh>
    <rPh sb="11" eb="12">
      <t>トウ</t>
    </rPh>
    <phoneticPr fontId="4"/>
  </si>
  <si>
    <t>水難救助
訓練費</t>
    <rPh sb="0" eb="1">
      <t>スイ</t>
    </rPh>
    <rPh sb="1" eb="2">
      <t>ナン</t>
    </rPh>
    <rPh sb="2" eb="4">
      <t>キュウジョ</t>
    </rPh>
    <rPh sb="5" eb="7">
      <t>クンレン</t>
    </rPh>
    <rPh sb="7" eb="8">
      <t>ヒ</t>
    </rPh>
    <phoneticPr fontId="4"/>
  </si>
  <si>
    <t>青い羽根募金
事業費</t>
    <rPh sb="0" eb="1">
      <t>アオ</t>
    </rPh>
    <rPh sb="2" eb="4">
      <t>ハネ</t>
    </rPh>
    <rPh sb="4" eb="6">
      <t>ボキン</t>
    </rPh>
    <rPh sb="7" eb="10">
      <t>ジギョウヒ</t>
    </rPh>
    <phoneticPr fontId="4"/>
  </si>
  <si>
    <t>※別紙収支明細参照</t>
    <rPh sb="1" eb="3">
      <t>ベッシ</t>
    </rPh>
    <rPh sb="3" eb="4">
      <t>シュウ</t>
    </rPh>
    <rPh sb="4" eb="5">
      <t>シ</t>
    </rPh>
    <rPh sb="5" eb="7">
      <t>メイサイ</t>
    </rPh>
    <rPh sb="7" eb="9">
      <t>サンショウ</t>
    </rPh>
    <phoneticPr fontId="4"/>
  </si>
  <si>
    <t>補助事業費</t>
    <rPh sb="0" eb="2">
      <t>ホジョ</t>
    </rPh>
    <rPh sb="2" eb="5">
      <t>ジギョウヒ</t>
    </rPh>
    <phoneticPr fontId="4"/>
  </si>
  <si>
    <t>交流事業費</t>
    <rPh sb="0" eb="2">
      <t>コウリュウ</t>
    </rPh>
    <rPh sb="2" eb="5">
      <t>ジギョウヒ</t>
    </rPh>
    <phoneticPr fontId="4"/>
  </si>
  <si>
    <t>表彰費</t>
    <rPh sb="0" eb="2">
      <t>ヒョウショウ</t>
    </rPh>
    <rPh sb="2" eb="3">
      <t>ヒ</t>
    </rPh>
    <phoneticPr fontId="4"/>
  </si>
  <si>
    <t>本部会費</t>
    <rPh sb="0" eb="2">
      <t>ホンブ</t>
    </rPh>
    <rPh sb="2" eb="4">
      <t>カイヒ</t>
    </rPh>
    <phoneticPr fontId="4"/>
  </si>
  <si>
    <t>予備費</t>
    <rPh sb="0" eb="3">
      <t>ヨビヒ</t>
    </rPh>
    <phoneticPr fontId="4"/>
  </si>
  <si>
    <t>移行支出</t>
    <rPh sb="0" eb="2">
      <t>イコウ</t>
    </rPh>
    <rPh sb="2" eb="4">
      <t>シシュツ</t>
    </rPh>
    <phoneticPr fontId="4"/>
  </si>
  <si>
    <t xml:space="preserve">      別　紙</t>
    <rPh sb="6" eb="7">
      <t>ベツ</t>
    </rPh>
    <rPh sb="8" eb="9">
      <t>カミ</t>
    </rPh>
    <phoneticPr fontId="4"/>
  </si>
  <si>
    <t>青い羽根募金事業収支明細</t>
    <rPh sb="0" eb="1">
      <t>アオ</t>
    </rPh>
    <rPh sb="2" eb="4">
      <t>ハネ</t>
    </rPh>
    <rPh sb="4" eb="6">
      <t>ボキン</t>
    </rPh>
    <rPh sb="6" eb="8">
      <t>ジギョウ</t>
    </rPh>
    <rPh sb="8" eb="10">
      <t>シュウシ</t>
    </rPh>
    <rPh sb="10" eb="12">
      <t>メイサイ</t>
    </rPh>
    <phoneticPr fontId="4"/>
  </si>
  <si>
    <t>科　目</t>
    <rPh sb="0" eb="1">
      <t>カ</t>
    </rPh>
    <rPh sb="2" eb="3">
      <t>メ</t>
    </rPh>
    <phoneticPr fontId="4"/>
  </si>
  <si>
    <t>差　　異</t>
    <rPh sb="0" eb="1">
      <t>サ</t>
    </rPh>
    <rPh sb="3" eb="4">
      <t>イ</t>
    </rPh>
    <phoneticPr fontId="4"/>
  </si>
  <si>
    <t>備　　　　考</t>
    <rPh sb="0" eb="1">
      <t>ビ</t>
    </rPh>
    <rPh sb="5" eb="6">
      <t>コウ</t>
    </rPh>
    <phoneticPr fontId="4"/>
  </si>
  <si>
    <t>募金収入</t>
    <rPh sb="0" eb="2">
      <t>ボキン</t>
    </rPh>
    <rPh sb="2" eb="4">
      <t>シュウニュウ</t>
    </rPh>
    <phoneticPr fontId="4"/>
  </si>
  <si>
    <r>
      <rPr>
        <sz val="12"/>
        <color indexed="8"/>
        <rFont val="ＭＳ 明朝"/>
        <family val="1"/>
        <charset val="128"/>
      </rPr>
      <t>青い羽根募金
（一般）</t>
    </r>
    <rPh sb="0" eb="1">
      <t>アオ</t>
    </rPh>
    <rPh sb="2" eb="4">
      <t>ハネ</t>
    </rPh>
    <rPh sb="4" eb="6">
      <t>ボキン</t>
    </rPh>
    <rPh sb="8" eb="10">
      <t>イッパン</t>
    </rPh>
    <phoneticPr fontId="4"/>
  </si>
  <si>
    <t>青い羽根募金
（支援自販機）</t>
    <rPh sb="0" eb="1">
      <t>アオ</t>
    </rPh>
    <rPh sb="2" eb="4">
      <t>ハネ</t>
    </rPh>
    <rPh sb="4" eb="6">
      <t>ボキン</t>
    </rPh>
    <rPh sb="8" eb="10">
      <t>シエン</t>
    </rPh>
    <rPh sb="10" eb="11">
      <t>ジ</t>
    </rPh>
    <phoneticPr fontId="4"/>
  </si>
  <si>
    <t>支援自販機１４台</t>
    <rPh sb="0" eb="2">
      <t>シエン</t>
    </rPh>
    <rPh sb="2" eb="5">
      <t>ジハンキ</t>
    </rPh>
    <rPh sb="7" eb="8">
      <t>ダイ</t>
    </rPh>
    <phoneticPr fontId="4"/>
  </si>
  <si>
    <t>移行収入</t>
    <rPh sb="0" eb="2">
      <t>イコウ</t>
    </rPh>
    <rPh sb="2" eb="4">
      <t>シュウニュウ</t>
    </rPh>
    <phoneticPr fontId="4"/>
  </si>
  <si>
    <t>賞じゅつ金積立の一部移行
一般会計の移行</t>
    <rPh sb="0" eb="1">
      <t>ショウ</t>
    </rPh>
    <rPh sb="4" eb="5">
      <t>キン</t>
    </rPh>
    <rPh sb="5" eb="7">
      <t>ツミタテ</t>
    </rPh>
    <rPh sb="8" eb="10">
      <t>イチブ</t>
    </rPh>
    <rPh sb="10" eb="12">
      <t>イコウ</t>
    </rPh>
    <rPh sb="13" eb="15">
      <t>イッパン</t>
    </rPh>
    <rPh sb="15" eb="17">
      <t>カイケイ</t>
    </rPh>
    <rPh sb="18" eb="20">
      <t>イコウ</t>
    </rPh>
    <phoneticPr fontId="4"/>
  </si>
  <si>
    <t>前期繰越額</t>
    <rPh sb="0" eb="2">
      <t>ゼンキ</t>
    </rPh>
    <rPh sb="2" eb="4">
      <t>クリコシ</t>
    </rPh>
    <rPh sb="4" eb="5">
      <t>ガク</t>
    </rPh>
    <phoneticPr fontId="4"/>
  </si>
  <si>
    <t>当期募金収入総額</t>
    <rPh sb="0" eb="2">
      <t>トウキ</t>
    </rPh>
    <rPh sb="2" eb="4">
      <t>ボキン</t>
    </rPh>
    <rPh sb="4" eb="6">
      <t>シュウニュウ</t>
    </rPh>
    <rPh sb="6" eb="7">
      <t>ソウ</t>
    </rPh>
    <rPh sb="7" eb="8">
      <t>ガク</t>
    </rPh>
    <phoneticPr fontId="4"/>
  </si>
  <si>
    <t>備　　　考</t>
    <rPh sb="0" eb="1">
      <t>ビ</t>
    </rPh>
    <rPh sb="4" eb="5">
      <t>コウ</t>
    </rPh>
    <phoneticPr fontId="4"/>
  </si>
  <si>
    <t>事業費</t>
    <rPh sb="0" eb="2">
      <t>ジギョウ</t>
    </rPh>
    <rPh sb="2" eb="3">
      <t>ヒ</t>
    </rPh>
    <phoneticPr fontId="4"/>
  </si>
  <si>
    <t>活動推進費</t>
    <rPh sb="0" eb="2">
      <t>カツドウ</t>
    </rPh>
    <rPh sb="2" eb="4">
      <t>スイシン</t>
    </rPh>
    <rPh sb="4" eb="5">
      <t>ヒ</t>
    </rPh>
    <phoneticPr fontId="4"/>
  </si>
  <si>
    <t>募金活動資材費</t>
    <rPh sb="0" eb="2">
      <t>ボキン</t>
    </rPh>
    <rPh sb="2" eb="4">
      <t>カツドウ</t>
    </rPh>
    <rPh sb="4" eb="6">
      <t>シザイ</t>
    </rPh>
    <rPh sb="6" eb="7">
      <t>ヒ</t>
    </rPh>
    <phoneticPr fontId="4"/>
  </si>
  <si>
    <t>羽根</t>
    <rPh sb="0" eb="2">
      <t>ハネ</t>
    </rPh>
    <phoneticPr fontId="4"/>
  </si>
  <si>
    <t>募金広報宣伝費</t>
    <rPh sb="0" eb="2">
      <t>ボキン</t>
    </rPh>
    <rPh sb="2" eb="4">
      <t>コウホウ</t>
    </rPh>
    <rPh sb="4" eb="7">
      <t>センデンヒ</t>
    </rPh>
    <phoneticPr fontId="4"/>
  </si>
  <si>
    <t>推進事務費</t>
    <phoneticPr fontId="4"/>
  </si>
  <si>
    <t>人命救助訓練費</t>
    <rPh sb="0" eb="2">
      <t>ジンメイ</t>
    </rPh>
    <rPh sb="2" eb="4">
      <t>キュウジョ</t>
    </rPh>
    <rPh sb="4" eb="6">
      <t>クンレン</t>
    </rPh>
    <rPh sb="6" eb="7">
      <t>ヒ</t>
    </rPh>
    <phoneticPr fontId="4"/>
  </si>
  <si>
    <t>賞じゅつ金</t>
    <rPh sb="0" eb="1">
      <t>ショウ</t>
    </rPh>
    <rPh sb="4" eb="5">
      <t>キン</t>
    </rPh>
    <phoneticPr fontId="4"/>
  </si>
  <si>
    <t>海難救助用物品等購入費</t>
    <rPh sb="0" eb="2">
      <t>カイナン</t>
    </rPh>
    <rPh sb="2" eb="5">
      <t>キュウジョヨウ</t>
    </rPh>
    <rPh sb="5" eb="7">
      <t>ブッピン</t>
    </rPh>
    <rPh sb="7" eb="8">
      <t>トウ</t>
    </rPh>
    <rPh sb="8" eb="11">
      <t>コウニュウヒ</t>
    </rPh>
    <phoneticPr fontId="4"/>
  </si>
  <si>
    <t>海難救助用物品等保守運用経費</t>
    <rPh sb="0" eb="2">
      <t>カイナン</t>
    </rPh>
    <rPh sb="2" eb="5">
      <t>キュウジョヨウ</t>
    </rPh>
    <rPh sb="5" eb="7">
      <t>ブッピン</t>
    </rPh>
    <rPh sb="7" eb="8">
      <t>トウ</t>
    </rPh>
    <rPh sb="8" eb="10">
      <t>ホシュ</t>
    </rPh>
    <rPh sb="10" eb="12">
      <t>ウンヨウ</t>
    </rPh>
    <rPh sb="12" eb="14">
      <t>ケイヒ</t>
    </rPh>
    <phoneticPr fontId="4"/>
  </si>
  <si>
    <t>地方組織、救難所等に対する義援金</t>
    <rPh sb="0" eb="2">
      <t>チホウ</t>
    </rPh>
    <rPh sb="2" eb="4">
      <t>ソシキ</t>
    </rPh>
    <rPh sb="5" eb="7">
      <t>キュウナン</t>
    </rPh>
    <rPh sb="7" eb="8">
      <t>ショ</t>
    </rPh>
    <rPh sb="8" eb="9">
      <t>トウ</t>
    </rPh>
    <rPh sb="10" eb="11">
      <t>タイ</t>
    </rPh>
    <rPh sb="13" eb="15">
      <t>ギエン</t>
    </rPh>
    <rPh sb="15" eb="16">
      <t>キン</t>
    </rPh>
    <phoneticPr fontId="4"/>
  </si>
  <si>
    <t>水難救済推進事業費</t>
    <phoneticPr fontId="4"/>
  </si>
  <si>
    <t>（内訳)水難救済思想普及費</t>
    <phoneticPr fontId="4"/>
  </si>
  <si>
    <t>安全教室講師代(12回)</t>
    <rPh sb="0" eb="2">
      <t>アンゼン</t>
    </rPh>
    <rPh sb="2" eb="4">
      <t>キョウシツ</t>
    </rPh>
    <rPh sb="4" eb="6">
      <t>コウシ</t>
    </rPh>
    <rPh sb="6" eb="7">
      <t>ダイ</t>
    </rPh>
    <rPh sb="10" eb="11">
      <t>カイ</t>
    </rPh>
    <phoneticPr fontId="4"/>
  </si>
  <si>
    <t>支援自販機電気料等</t>
    <rPh sb="0" eb="2">
      <t>シエン</t>
    </rPh>
    <phoneticPr fontId="4"/>
  </si>
  <si>
    <t>通信運搬費等</t>
    <rPh sb="5" eb="6">
      <t>トウ</t>
    </rPh>
    <phoneticPr fontId="4"/>
  </si>
  <si>
    <t>表彰経費</t>
    <rPh sb="0" eb="2">
      <t>ヒョウショウ</t>
    </rPh>
    <rPh sb="2" eb="4">
      <t>ケイヒ</t>
    </rPh>
    <phoneticPr fontId="4"/>
  </si>
  <si>
    <t>当期募金事業支出額</t>
    <rPh sb="0" eb="2">
      <t>トウキ</t>
    </rPh>
    <rPh sb="2" eb="4">
      <t>ボキン</t>
    </rPh>
    <rPh sb="4" eb="6">
      <t>ジギョウ</t>
    </rPh>
    <rPh sb="6" eb="8">
      <t>シシュツ</t>
    </rPh>
    <rPh sb="8" eb="9">
      <t>ガク</t>
    </rPh>
    <phoneticPr fontId="4"/>
  </si>
  <si>
    <t>次期繰越額</t>
    <phoneticPr fontId="4"/>
  </si>
  <si>
    <t>当期収支総額</t>
    <rPh sb="0" eb="2">
      <t>トウキ</t>
    </rPh>
    <rPh sb="2" eb="3">
      <t>シュウ</t>
    </rPh>
    <rPh sb="4" eb="6">
      <t>ソウガク</t>
    </rPh>
    <phoneticPr fontId="4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</si>
  <si>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4"/>
  </si>
  <si>
    <t>令和３年３月３１日現在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</si>
  <si>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科　　　　　目</t>
    <rPh sb="0" eb="1">
      <t>カ</t>
    </rPh>
    <rPh sb="6" eb="7">
      <t>メ</t>
    </rPh>
    <phoneticPr fontId="4"/>
  </si>
  <si>
    <t>金　　　　　　　　　額</t>
    <rPh sb="0" eb="1">
      <t>キン</t>
    </rPh>
    <rPh sb="10" eb="11">
      <t>ガク</t>
    </rPh>
    <phoneticPr fontId="4"/>
  </si>
  <si>
    <t xml:space="preserve"> Ⅰ 資産部</t>
    <rPh sb="3" eb="5">
      <t>シサン</t>
    </rPh>
    <rPh sb="5" eb="6">
      <t>ブ</t>
    </rPh>
    <phoneticPr fontId="4"/>
  </si>
  <si>
    <t>　 １ 流動資産</t>
    <rPh sb="4" eb="6">
      <t>リュウドウ</t>
    </rPh>
    <rPh sb="6" eb="8">
      <t>シサン</t>
    </rPh>
    <phoneticPr fontId="4"/>
  </si>
  <si>
    <t>　 　　現金</t>
    <rPh sb="4" eb="6">
      <t>ゲンキン</t>
    </rPh>
    <phoneticPr fontId="4"/>
  </si>
  <si>
    <t>　　　   ⑴ 一般会計</t>
    <rPh sb="8" eb="10">
      <t>イッパン</t>
    </rPh>
    <rPh sb="10" eb="12">
      <t>カイケイ</t>
    </rPh>
    <phoneticPr fontId="4"/>
  </si>
  <si>
    <t>　　　　 ⑵ 募金会計</t>
    <rPh sb="7" eb="9">
      <t>ボキン</t>
    </rPh>
    <rPh sb="9" eb="11">
      <t>カイケイ</t>
    </rPh>
    <phoneticPr fontId="4"/>
  </si>
  <si>
    <t>　　　 預金</t>
    <rPh sb="4" eb="6">
      <t>ヨキン</t>
    </rPh>
    <phoneticPr fontId="4"/>
  </si>
  <si>
    <t xml:space="preserve">        ⑴　大分銀行（一般会計用）</t>
    <rPh sb="10" eb="12">
      <t>オオイタ</t>
    </rPh>
    <rPh sb="12" eb="14">
      <t>ギンコウ</t>
    </rPh>
    <rPh sb="15" eb="17">
      <t>イッパン</t>
    </rPh>
    <rPh sb="17" eb="20">
      <t>カイケイヨウ</t>
    </rPh>
    <phoneticPr fontId="4"/>
  </si>
  <si>
    <t xml:space="preserve">        ⑵　大分銀行（募金会計用）</t>
    <rPh sb="10" eb="12">
      <t>オオイタ</t>
    </rPh>
    <rPh sb="12" eb="14">
      <t>ギンコウ</t>
    </rPh>
    <rPh sb="15" eb="17">
      <t>ボキン</t>
    </rPh>
    <rPh sb="17" eb="20">
      <t>カイケイヨウ</t>
    </rPh>
    <phoneticPr fontId="4"/>
  </si>
  <si>
    <t>　　 　流動資産合計</t>
    <rPh sb="4" eb="6">
      <t>リュウドウ</t>
    </rPh>
    <rPh sb="6" eb="8">
      <t>シサン</t>
    </rPh>
    <rPh sb="8" eb="10">
      <t>ゴウケイ</t>
    </rPh>
    <phoneticPr fontId="4"/>
  </si>
  <si>
    <t xml:space="preserve"> 　２ 固定資産</t>
    <rPh sb="4" eb="6">
      <t>コテイ</t>
    </rPh>
    <rPh sb="6" eb="8">
      <t>シサン</t>
    </rPh>
    <phoneticPr fontId="4"/>
  </si>
  <si>
    <t>　　　 賞じゅつ金積立</t>
    <rPh sb="4" eb="5">
      <t>ショウ</t>
    </rPh>
    <rPh sb="8" eb="9">
      <t>キン</t>
    </rPh>
    <rPh sb="9" eb="11">
      <t>ツミタテ</t>
    </rPh>
    <phoneticPr fontId="4"/>
  </si>
  <si>
    <t>　　　 固定資産合計</t>
    <rPh sb="4" eb="6">
      <t>コテイ</t>
    </rPh>
    <rPh sb="6" eb="8">
      <t>シサン</t>
    </rPh>
    <rPh sb="8" eb="10">
      <t>ゴウケイ</t>
    </rPh>
    <phoneticPr fontId="4"/>
  </si>
  <si>
    <t xml:space="preserve">   資　産　合　計</t>
    <rPh sb="3" eb="4">
      <t>シ</t>
    </rPh>
    <rPh sb="5" eb="6">
      <t>サン</t>
    </rPh>
    <rPh sb="7" eb="8">
      <t>ゴウ</t>
    </rPh>
    <rPh sb="9" eb="10">
      <t>ケイ</t>
    </rPh>
    <phoneticPr fontId="4"/>
  </si>
  <si>
    <t xml:space="preserve"> Ⅱ 負債の部</t>
    <rPh sb="3" eb="5">
      <t>フサイ</t>
    </rPh>
    <rPh sb="6" eb="7">
      <t>ブ</t>
    </rPh>
    <phoneticPr fontId="4"/>
  </si>
  <si>
    <t xml:space="preserve"> 　１　流動負債</t>
    <rPh sb="4" eb="6">
      <t>リュウドウ</t>
    </rPh>
    <rPh sb="6" eb="8">
      <t>フサイ</t>
    </rPh>
    <phoneticPr fontId="4"/>
  </si>
  <si>
    <t xml:space="preserve"> 　 　流動負債合計</t>
    <rPh sb="4" eb="6">
      <t>リュウドウ</t>
    </rPh>
    <rPh sb="6" eb="8">
      <t>フサイ</t>
    </rPh>
    <rPh sb="8" eb="10">
      <t>ゴウケイ</t>
    </rPh>
    <phoneticPr fontId="4"/>
  </si>
  <si>
    <t xml:space="preserve"> 　２　固定負債</t>
    <rPh sb="4" eb="6">
      <t>コテイ</t>
    </rPh>
    <rPh sb="6" eb="8">
      <t>フサイ</t>
    </rPh>
    <phoneticPr fontId="4"/>
  </si>
  <si>
    <t>　   　固定負債合計</t>
    <rPh sb="5" eb="7">
      <t>コテイ</t>
    </rPh>
    <rPh sb="7" eb="9">
      <t>フサイ</t>
    </rPh>
    <rPh sb="9" eb="11">
      <t>ゴウケイ</t>
    </rPh>
    <phoneticPr fontId="4"/>
  </si>
  <si>
    <t xml:space="preserve">   負　債　合　計</t>
    <rPh sb="3" eb="4">
      <t>フ</t>
    </rPh>
    <rPh sb="5" eb="6">
      <t>サイ</t>
    </rPh>
    <rPh sb="7" eb="8">
      <t>ゴウ</t>
    </rPh>
    <rPh sb="9" eb="10">
      <t>ケイ</t>
    </rPh>
    <phoneticPr fontId="4"/>
  </si>
  <si>
    <t xml:space="preserve"> 正　味　財　産</t>
    <rPh sb="1" eb="2">
      <t>セイ</t>
    </rPh>
    <rPh sb="3" eb="4">
      <t>アジ</t>
    </rPh>
    <rPh sb="5" eb="6">
      <t>ザイ</t>
    </rPh>
    <rPh sb="7" eb="8">
      <t>サン</t>
    </rPh>
    <phoneticPr fontId="4"/>
  </si>
  <si>
    <t>16企業・団体</t>
    <rPh sb="2" eb="4">
      <t>キギョウ</t>
    </rPh>
    <rPh sb="5" eb="7">
      <t>ダンタイ</t>
    </rPh>
    <phoneticPr fontId="4"/>
  </si>
  <si>
    <t>預金利息手持ち金</t>
    <rPh sb="0" eb="2">
      <t>ヨキン</t>
    </rPh>
    <rPh sb="2" eb="4">
      <t>リソク</t>
    </rPh>
    <rPh sb="4" eb="6">
      <t>テモ</t>
    </rPh>
    <rPh sb="7" eb="8">
      <t>キン</t>
    </rPh>
    <phoneticPr fontId="4"/>
  </si>
  <si>
    <t>退職事務員二ヵ月分給与</t>
    <rPh sb="0" eb="2">
      <t>タイショク</t>
    </rPh>
    <rPh sb="2" eb="5">
      <t>ジムイン</t>
    </rPh>
    <rPh sb="5" eb="9">
      <t>ニカゲツブン</t>
    </rPh>
    <rPh sb="9" eb="11">
      <t>キュウヨ</t>
    </rPh>
    <phoneticPr fontId="4"/>
  </si>
  <si>
    <t>事務委託費</t>
    <rPh sb="0" eb="2">
      <t>ジム</t>
    </rPh>
    <rPh sb="2" eb="4">
      <t>イタク</t>
    </rPh>
    <rPh sb="4" eb="5">
      <t>ヒ</t>
    </rPh>
    <phoneticPr fontId="3"/>
  </si>
  <si>
    <t>事務局委託費</t>
    <rPh sb="0" eb="6">
      <t>ジムキョクイタクヒ</t>
    </rPh>
    <phoneticPr fontId="3"/>
  </si>
  <si>
    <t>青い羽根事業に記載</t>
    <rPh sb="0" eb="1">
      <t>アオ</t>
    </rPh>
    <rPh sb="2" eb="4">
      <t>ハネ</t>
    </rPh>
    <rPh sb="4" eb="6">
      <t>ジギョウ</t>
    </rPh>
    <rPh sb="7" eb="9">
      <t>キサイ</t>
    </rPh>
    <phoneticPr fontId="3"/>
  </si>
  <si>
    <t>青い羽根事業に記載</t>
    <rPh sb="0" eb="1">
      <t>アオ</t>
    </rPh>
    <rPh sb="2" eb="6">
      <t>ハネジギョウ</t>
    </rPh>
    <rPh sb="7" eb="9">
      <t>キサイ</t>
    </rPh>
    <phoneticPr fontId="3"/>
  </si>
  <si>
    <t>事務委託費</t>
    <rPh sb="0" eb="5">
      <t>ジムイタクヒ</t>
    </rPh>
    <phoneticPr fontId="3"/>
  </si>
  <si>
    <t>救難所員実地訓練
訓練事務委託費</t>
    <rPh sb="0" eb="2">
      <t>キュウナン</t>
    </rPh>
    <rPh sb="2" eb="4">
      <t>ショイン</t>
    </rPh>
    <rPh sb="4" eb="6">
      <t>ジッチ</t>
    </rPh>
    <rPh sb="6" eb="8">
      <t>クンレン</t>
    </rPh>
    <rPh sb="9" eb="16">
      <t>クンレンジムイタクヒ</t>
    </rPh>
    <phoneticPr fontId="4"/>
  </si>
  <si>
    <t>救助員ヘルメット配布</t>
    <rPh sb="0" eb="3">
      <t>キュウジョイン</t>
    </rPh>
    <rPh sb="8" eb="10">
      <t>ハイフ</t>
    </rPh>
    <phoneticPr fontId="3"/>
  </si>
  <si>
    <t>△40000</t>
    <phoneticPr fontId="4"/>
  </si>
  <si>
    <t>△1,434,462</t>
    <phoneticPr fontId="4"/>
  </si>
  <si>
    <t>募金会計 182,545円
一般会計 260,326円</t>
    <phoneticPr fontId="4"/>
  </si>
  <si>
    <t>雑収入</t>
    <rPh sb="0" eb="3">
      <t>ザッシュウニュウ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</si>
</sst>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#,##0;&quot;△ &quot;#,##0"/>
    <numFmt numFmtId="178" formatCode="#,##0_);[Red]\(#,##0\)"/>
    <numFmt numFmtId="179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38" fontId="8" fillId="0" borderId="17" xfId="1" applyFont="1" applyFill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24" xfId="0" applyFont="1" applyBorder="1">
      <alignment vertical="center"/>
    </xf>
    <xf numFmtId="0" fontId="10" fillId="0" borderId="25" xfId="0" applyFont="1" applyBorder="1" applyAlignment="1">
      <alignment horizontal="left" vertical="center"/>
    </xf>
    <xf numFmtId="38" fontId="2" fillId="0" borderId="25" xfId="1" applyFont="1" applyFill="1" applyBorder="1" applyAlignment="1">
      <alignment horizontal="right" vertical="center"/>
    </xf>
    <xf numFmtId="177" fontId="2" fillId="0" borderId="25" xfId="0" applyNumberFormat="1" applyFont="1" applyBorder="1">
      <alignment vertical="center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11" fillId="0" borderId="26" xfId="0" applyFont="1" applyBorder="1" applyAlignment="1">
      <alignment vertical="center" wrapText="1"/>
    </xf>
    <xf numFmtId="38" fontId="8" fillId="0" borderId="28" xfId="1" applyFont="1" applyFill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177" fontId="8" fillId="0" borderId="25" xfId="1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38" fontId="2" fillId="0" borderId="25" xfId="1" applyFont="1" applyFill="1" applyBorder="1">
      <alignment vertical="center"/>
    </xf>
    <xf numFmtId="177" fontId="2" fillId="0" borderId="25" xfId="1" applyNumberFormat="1" applyFont="1" applyFill="1" applyBorder="1">
      <alignment vertical="center"/>
    </xf>
    <xf numFmtId="0" fontId="5" fillId="0" borderId="26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38" fontId="8" fillId="0" borderId="32" xfId="1" applyFont="1" applyFill="1" applyBorder="1" applyAlignment="1">
      <alignment horizontal="right" vertical="center"/>
    </xf>
    <xf numFmtId="177" fontId="8" fillId="0" borderId="32" xfId="1" applyNumberFormat="1" applyFont="1" applyFill="1" applyBorder="1">
      <alignment vertical="center"/>
    </xf>
    <xf numFmtId="0" fontId="10" fillId="0" borderId="33" xfId="0" applyFont="1" applyBorder="1">
      <alignment vertical="center"/>
    </xf>
    <xf numFmtId="38" fontId="8" fillId="0" borderId="36" xfId="0" applyNumberFormat="1" applyFont="1" applyBorder="1" applyAlignment="1">
      <alignment horizontal="right" vertical="center"/>
    </xf>
    <xf numFmtId="177" fontId="8" fillId="0" borderId="36" xfId="1" applyNumberFormat="1" applyFont="1" applyFill="1" applyBorder="1" applyAlignment="1">
      <alignment horizontal="right" vertical="center"/>
    </xf>
    <xf numFmtId="0" fontId="2" fillId="0" borderId="37" xfId="0" applyFont="1" applyBorder="1">
      <alignment vertical="center"/>
    </xf>
    <xf numFmtId="38" fontId="8" fillId="0" borderId="40" xfId="1" applyFont="1" applyFill="1" applyBorder="1" applyAlignment="1">
      <alignment horizontal="right" vertical="center"/>
    </xf>
    <xf numFmtId="177" fontId="8" fillId="0" borderId="41" xfId="0" applyNumberFormat="1" applyFont="1" applyBorder="1" applyAlignment="1">
      <alignment horizontal="right" vertical="center"/>
    </xf>
    <xf numFmtId="0" fontId="5" fillId="0" borderId="42" xfId="0" applyFont="1" applyBorder="1" applyAlignment="1">
      <alignment vertical="center" wrapText="1"/>
    </xf>
    <xf numFmtId="38" fontId="8" fillId="0" borderId="36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22" xfId="0" applyFont="1" applyBorder="1">
      <alignment vertical="center"/>
    </xf>
    <xf numFmtId="177" fontId="8" fillId="0" borderId="17" xfId="1" applyNumberFormat="1" applyFont="1" applyFill="1" applyBorder="1" applyAlignment="1">
      <alignment horizontal="right" vertical="center"/>
    </xf>
    <xf numFmtId="0" fontId="12" fillId="0" borderId="24" xfId="0" applyFont="1" applyBorder="1" applyAlignment="1">
      <alignment vertical="center" shrinkToFit="1"/>
    </xf>
    <xf numFmtId="0" fontId="10" fillId="0" borderId="29" xfId="0" applyFont="1" applyBorder="1">
      <alignment vertical="center"/>
    </xf>
    <xf numFmtId="0" fontId="12" fillId="0" borderId="24" xfId="0" applyFont="1" applyBorder="1" applyAlignment="1">
      <alignment vertical="center" wrapText="1"/>
    </xf>
    <xf numFmtId="38" fontId="13" fillId="0" borderId="25" xfId="1" applyFont="1" applyFill="1" applyBorder="1">
      <alignment vertical="center"/>
    </xf>
    <xf numFmtId="0" fontId="12" fillId="0" borderId="44" xfId="0" applyFont="1" applyBorder="1" applyAlignment="1">
      <alignment vertical="center" shrinkToFit="1"/>
    </xf>
    <xf numFmtId="0" fontId="8" fillId="0" borderId="24" xfId="0" applyFont="1" applyBorder="1">
      <alignment vertical="center"/>
    </xf>
    <xf numFmtId="177" fontId="8" fillId="0" borderId="28" xfId="1" applyNumberFormat="1" applyFont="1" applyFill="1" applyBorder="1" applyAlignment="1">
      <alignment horizontal="right" vertical="center"/>
    </xf>
    <xf numFmtId="0" fontId="2" fillId="0" borderId="29" xfId="0" applyFont="1" applyBorder="1">
      <alignment vertical="center"/>
    </xf>
    <xf numFmtId="0" fontId="12" fillId="0" borderId="26" xfId="0" applyFont="1" applyBorder="1" applyAlignment="1">
      <alignment vertical="center" wrapText="1"/>
    </xf>
    <xf numFmtId="0" fontId="10" fillId="0" borderId="45" xfId="0" applyFont="1" applyBorder="1" applyAlignment="1">
      <alignment horizontal="left" vertical="center" wrapText="1"/>
    </xf>
    <xf numFmtId="38" fontId="2" fillId="0" borderId="45" xfId="1" applyFont="1" applyFill="1" applyBorder="1">
      <alignment vertical="center"/>
    </xf>
    <xf numFmtId="38" fontId="2" fillId="0" borderId="28" xfId="1" applyFont="1" applyFill="1" applyBorder="1">
      <alignment vertical="center"/>
    </xf>
    <xf numFmtId="177" fontId="2" fillId="0" borderId="45" xfId="1" applyNumberFormat="1" applyFont="1" applyFill="1" applyBorder="1">
      <alignment vertical="center"/>
    </xf>
    <xf numFmtId="0" fontId="10" fillId="0" borderId="46" xfId="0" applyFont="1" applyBorder="1" applyAlignment="1">
      <alignment vertical="center" wrapText="1"/>
    </xf>
    <xf numFmtId="38" fontId="8" fillId="0" borderId="32" xfId="1" applyFont="1" applyFill="1" applyBorder="1">
      <alignment vertical="center"/>
    </xf>
    <xf numFmtId="0" fontId="5" fillId="0" borderId="33" xfId="0" applyFont="1" applyBorder="1" applyAlignment="1">
      <alignment vertical="center" wrapText="1"/>
    </xf>
    <xf numFmtId="178" fontId="8" fillId="0" borderId="36" xfId="1" applyNumberFormat="1" applyFont="1" applyFill="1" applyBorder="1" applyAlignment="1">
      <alignment horizontal="right" vertical="center"/>
    </xf>
    <xf numFmtId="178" fontId="8" fillId="0" borderId="36" xfId="1" applyNumberFormat="1" applyFont="1" applyFill="1" applyBorder="1" applyAlignment="1">
      <alignment vertical="center"/>
    </xf>
    <xf numFmtId="0" fontId="10" fillId="0" borderId="37" xfId="0" applyFont="1" applyBorder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8" fillId="0" borderId="3" xfId="1" applyFont="1" applyFill="1" applyBorder="1" applyAlignment="1">
      <alignment horizontal="right" vertical="center"/>
    </xf>
    <xf numFmtId="177" fontId="8" fillId="0" borderId="47" xfId="1" applyNumberFormat="1" applyFont="1" applyFill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177" fontId="2" fillId="0" borderId="25" xfId="1" applyNumberFormat="1" applyFont="1" applyFill="1" applyBorder="1" applyAlignment="1">
      <alignment horizontal="right" vertical="center"/>
    </xf>
    <xf numFmtId="0" fontId="11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8" fontId="8" fillId="0" borderId="48" xfId="1" applyFont="1" applyFill="1" applyBorder="1" applyAlignment="1">
      <alignment horizontal="right" vertical="center"/>
    </xf>
    <xf numFmtId="38" fontId="8" fillId="0" borderId="49" xfId="1" applyFont="1" applyFill="1" applyBorder="1" applyAlignment="1">
      <alignment horizontal="right" vertical="center"/>
    </xf>
    <xf numFmtId="0" fontId="5" fillId="0" borderId="37" xfId="0" applyFont="1" applyBorder="1">
      <alignment vertical="center"/>
    </xf>
    <xf numFmtId="0" fontId="10" fillId="0" borderId="0" xfId="0" applyFo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 shrinkToFit="1"/>
    </xf>
    <xf numFmtId="0" fontId="9" fillId="0" borderId="24" xfId="0" applyFont="1" applyBorder="1">
      <alignment vertical="center"/>
    </xf>
    <xf numFmtId="0" fontId="10" fillId="0" borderId="26" xfId="0" applyFont="1" applyBorder="1" applyAlignment="1">
      <alignment vertical="center" shrinkToFit="1"/>
    </xf>
    <xf numFmtId="0" fontId="17" fillId="0" borderId="26" xfId="0" applyFont="1" applyBorder="1" applyAlignment="1">
      <alignment horizontal="left" vertical="center"/>
    </xf>
    <xf numFmtId="38" fontId="2" fillId="0" borderId="28" xfId="1" applyFont="1" applyFill="1" applyBorder="1" applyAlignment="1">
      <alignment horizontal="right" vertical="center"/>
    </xf>
    <xf numFmtId="0" fontId="10" fillId="0" borderId="50" xfId="0" applyFont="1" applyBorder="1" applyAlignment="1">
      <alignment horizontal="left" vertical="center" wrapText="1"/>
    </xf>
    <xf numFmtId="38" fontId="2" fillId="0" borderId="50" xfId="1" applyFont="1" applyFill="1" applyBorder="1" applyAlignment="1">
      <alignment horizontal="right" vertical="center"/>
    </xf>
    <xf numFmtId="177" fontId="2" fillId="0" borderId="45" xfId="1" applyNumberFormat="1" applyFont="1" applyFill="1" applyBorder="1" applyAlignment="1">
      <alignment horizontal="right" vertical="center"/>
    </xf>
    <xf numFmtId="0" fontId="10" fillId="0" borderId="51" xfId="0" applyFont="1" applyBorder="1">
      <alignment vertical="center"/>
    </xf>
    <xf numFmtId="0" fontId="9" fillId="0" borderId="24" xfId="0" applyFont="1" applyBorder="1" applyAlignment="1">
      <alignment vertical="top" wrapText="1"/>
    </xf>
    <xf numFmtId="0" fontId="5" fillId="0" borderId="52" xfId="0" applyFont="1" applyBorder="1" applyAlignment="1">
      <alignment horizontal="right" vertical="center" shrinkToFit="1"/>
    </xf>
    <xf numFmtId="38" fontId="2" fillId="0" borderId="53" xfId="1" applyFont="1" applyFill="1" applyBorder="1">
      <alignment vertical="center"/>
    </xf>
    <xf numFmtId="38" fontId="2" fillId="0" borderId="53" xfId="1" applyFont="1" applyFill="1" applyBorder="1" applyAlignment="1">
      <alignment horizontal="right" vertical="center"/>
    </xf>
    <xf numFmtId="177" fontId="2" fillId="0" borderId="53" xfId="1" applyNumberFormat="1" applyFont="1" applyFill="1" applyBorder="1" applyAlignment="1">
      <alignment horizontal="right" vertical="center"/>
    </xf>
    <xf numFmtId="0" fontId="5" fillId="0" borderId="54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right" vertical="center" wrapText="1"/>
    </xf>
    <xf numFmtId="38" fontId="2" fillId="0" borderId="55" xfId="1" applyFont="1" applyFill="1" applyBorder="1">
      <alignment vertical="center"/>
    </xf>
    <xf numFmtId="38" fontId="2" fillId="0" borderId="55" xfId="1" applyFont="1" applyFill="1" applyBorder="1" applyAlignment="1">
      <alignment horizontal="right" vertical="center"/>
    </xf>
    <xf numFmtId="177" fontId="2" fillId="0" borderId="52" xfId="1" applyNumberFormat="1" applyFont="1" applyFill="1" applyBorder="1" applyAlignment="1">
      <alignment horizontal="right" vertical="center"/>
    </xf>
    <xf numFmtId="0" fontId="10" fillId="0" borderId="5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 wrapText="1"/>
    </xf>
    <xf numFmtId="177" fontId="2" fillId="0" borderId="57" xfId="1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26" xfId="0" applyFont="1" applyBorder="1" applyAlignment="1">
      <alignment vertical="center" wrapText="1" shrinkToFit="1"/>
    </xf>
    <xf numFmtId="0" fontId="8" fillId="0" borderId="58" xfId="0" applyFont="1" applyBorder="1" applyAlignment="1">
      <alignment vertical="center" wrapText="1"/>
    </xf>
    <xf numFmtId="0" fontId="10" fillId="0" borderId="32" xfId="0" applyFont="1" applyBorder="1" applyAlignment="1">
      <alignment horizontal="left" vertical="center" wrapText="1"/>
    </xf>
    <xf numFmtId="38" fontId="2" fillId="0" borderId="59" xfId="1" applyFont="1" applyFill="1" applyBorder="1">
      <alignment vertical="center"/>
    </xf>
    <xf numFmtId="38" fontId="2" fillId="0" borderId="59" xfId="1" applyFont="1" applyFill="1" applyBorder="1" applyAlignment="1">
      <alignment horizontal="right" vertical="center"/>
    </xf>
    <xf numFmtId="177" fontId="2" fillId="0" borderId="32" xfId="1" applyNumberFormat="1" applyFont="1" applyFill="1" applyBorder="1" applyAlignment="1">
      <alignment horizontal="right" vertical="center"/>
    </xf>
    <xf numFmtId="0" fontId="10" fillId="0" borderId="60" xfId="0" applyFont="1" applyBorder="1" applyAlignment="1">
      <alignment vertical="center" wrapText="1"/>
    </xf>
    <xf numFmtId="178" fontId="8" fillId="0" borderId="49" xfId="1" applyNumberFormat="1" applyFont="1" applyFill="1" applyBorder="1" applyAlignment="1">
      <alignment horizontal="right" vertical="center"/>
    </xf>
    <xf numFmtId="177" fontId="8" fillId="0" borderId="36" xfId="1" applyNumberFormat="1" applyFont="1" applyFill="1" applyBorder="1" applyAlignment="1">
      <alignment vertical="center"/>
    </xf>
    <xf numFmtId="178" fontId="8" fillId="0" borderId="40" xfId="1" applyNumberFormat="1" applyFont="1" applyFill="1" applyBorder="1" applyAlignment="1">
      <alignment vertical="center"/>
    </xf>
    <xf numFmtId="178" fontId="8" fillId="0" borderId="41" xfId="1" applyNumberFormat="1" applyFont="1" applyFill="1" applyBorder="1" applyAlignment="1">
      <alignment horizontal="right" vertical="center"/>
    </xf>
    <xf numFmtId="177" fontId="8" fillId="0" borderId="41" xfId="1" applyNumberFormat="1" applyFont="1" applyFill="1" applyBorder="1" applyAlignment="1">
      <alignment horizontal="center" vertical="center"/>
    </xf>
    <xf numFmtId="0" fontId="5" fillId="0" borderId="42" xfId="0" applyFont="1" applyBorder="1">
      <alignment vertical="center"/>
    </xf>
    <xf numFmtId="179" fontId="8" fillId="0" borderId="61" xfId="1" applyNumberFormat="1" applyFont="1" applyFill="1" applyBorder="1" applyAlignment="1">
      <alignment horizontal="right" vertical="center"/>
    </xf>
    <xf numFmtId="178" fontId="8" fillId="0" borderId="61" xfId="1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0" xfId="0" applyFont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63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64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46" xfId="0" applyFont="1" applyBorder="1">
      <alignment vertical="center"/>
    </xf>
    <xf numFmtId="177" fontId="8" fillId="0" borderId="28" xfId="0" applyNumberFormat="1" applyFont="1" applyBorder="1">
      <alignment vertical="center"/>
    </xf>
    <xf numFmtId="177" fontId="8" fillId="0" borderId="25" xfId="0" applyNumberFormat="1" applyFont="1" applyBorder="1">
      <alignment vertical="center"/>
    </xf>
    <xf numFmtId="0" fontId="20" fillId="0" borderId="63" xfId="0" applyFont="1" applyBorder="1" applyAlignment="1">
      <alignment horizontal="left" vertical="center"/>
    </xf>
    <xf numFmtId="0" fontId="21" fillId="0" borderId="52" xfId="0" applyFont="1" applyBorder="1">
      <alignment vertical="center"/>
    </xf>
    <xf numFmtId="0" fontId="20" fillId="0" borderId="63" xfId="0" applyFont="1" applyBorder="1">
      <alignment vertical="center"/>
    </xf>
    <xf numFmtId="38" fontId="21" fillId="0" borderId="28" xfId="0" applyNumberFormat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8" xfId="0" applyNumberFormat="1" applyFont="1" applyBorder="1">
      <alignment vertical="center"/>
    </xf>
    <xf numFmtId="38" fontId="21" fillId="0" borderId="29" xfId="0" applyNumberFormat="1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38" fontId="21" fillId="0" borderId="46" xfId="0" applyNumberFormat="1" applyFont="1" applyBorder="1">
      <alignment vertical="center"/>
    </xf>
    <xf numFmtId="0" fontId="8" fillId="0" borderId="6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177" fontId="8" fillId="0" borderId="3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 shrinkToFit="1"/>
    </xf>
    <xf numFmtId="38" fontId="7" fillId="0" borderId="10" xfId="1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8" fontId="7" fillId="0" borderId="13" xfId="0" applyNumberFormat="1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16" workbookViewId="0">
      <selection activeCell="F23" sqref="F23"/>
    </sheetView>
  </sheetViews>
  <sheetFormatPr defaultRowHeight="18.75" x14ac:dyDescent="0.4"/>
  <cols>
    <col min="2" max="2" width="15.125" customWidth="1"/>
    <col min="3" max="3" width="15.375" customWidth="1"/>
    <col min="4" max="4" width="15.875" customWidth="1"/>
    <col min="5" max="5" width="18.875" customWidth="1"/>
    <col min="6" max="6" width="19.125" customWidth="1"/>
  </cols>
  <sheetData>
    <row r="1" spans="1:6" x14ac:dyDescent="0.4">
      <c r="A1" s="1" t="s">
        <v>0</v>
      </c>
      <c r="B1" s="2"/>
      <c r="C1" s="2"/>
      <c r="D1" s="2"/>
      <c r="E1" s="2"/>
      <c r="F1" s="2"/>
    </row>
    <row r="2" spans="1:6" ht="21" x14ac:dyDescent="0.4">
      <c r="A2" s="145" t="s">
        <v>1</v>
      </c>
      <c r="B2" s="145"/>
      <c r="C2" s="145"/>
      <c r="D2" s="145"/>
      <c r="E2" s="145"/>
      <c r="F2" s="145"/>
    </row>
    <row r="3" spans="1:6" ht="9.9499999999999993" customHeight="1" thickBot="1" x14ac:dyDescent="0.45">
      <c r="A3" s="2"/>
      <c r="B3" s="2"/>
      <c r="C3" s="2"/>
      <c r="D3" s="2"/>
      <c r="E3" s="2"/>
      <c r="F3" s="2"/>
    </row>
    <row r="4" spans="1:6" ht="26.45" customHeight="1" x14ac:dyDescent="0.4">
      <c r="A4" s="146" t="s">
        <v>2</v>
      </c>
      <c r="B4" s="147"/>
      <c r="C4" s="148" t="s">
        <v>3</v>
      </c>
      <c r="D4" s="149"/>
      <c r="E4" s="148"/>
      <c r="F4" s="150"/>
    </row>
    <row r="5" spans="1:6" ht="23.45" customHeight="1" x14ac:dyDescent="0.4">
      <c r="A5" s="151" t="s">
        <v>4</v>
      </c>
      <c r="B5" s="152"/>
      <c r="C5" s="153" t="s">
        <v>5</v>
      </c>
      <c r="D5" s="154"/>
      <c r="E5" s="155"/>
      <c r="F5" s="156"/>
    </row>
    <row r="6" spans="1:6" ht="37.5" customHeight="1" thickBot="1" x14ac:dyDescent="0.45">
      <c r="A6" s="157" t="s">
        <v>6</v>
      </c>
      <c r="B6" s="158"/>
      <c r="C6" s="159" t="s">
        <v>7</v>
      </c>
      <c r="D6" s="160"/>
      <c r="E6" s="161" t="s">
        <v>8</v>
      </c>
      <c r="F6" s="162"/>
    </row>
    <row r="7" spans="1:6" x14ac:dyDescent="0.4">
      <c r="A7" s="2"/>
      <c r="B7" s="2"/>
      <c r="C7" s="2"/>
      <c r="D7" s="2"/>
      <c r="E7" s="2"/>
      <c r="F7" s="2"/>
    </row>
    <row r="8" spans="1:6" ht="19.5" thickBot="1" x14ac:dyDescent="0.45">
      <c r="A8" s="163" t="s">
        <v>9</v>
      </c>
      <c r="B8" s="163"/>
      <c r="C8" s="2"/>
      <c r="D8" s="2"/>
      <c r="E8" s="2"/>
      <c r="F8" s="3" t="s">
        <v>10</v>
      </c>
    </row>
    <row r="9" spans="1:6" x14ac:dyDescent="0.4">
      <c r="A9" s="164" t="s">
        <v>11</v>
      </c>
      <c r="B9" s="165"/>
      <c r="C9" s="166" t="s">
        <v>12</v>
      </c>
      <c r="D9" s="168" t="s">
        <v>13</v>
      </c>
      <c r="E9" s="166" t="s">
        <v>14</v>
      </c>
      <c r="F9" s="170" t="s">
        <v>15</v>
      </c>
    </row>
    <row r="10" spans="1:6" ht="19.5" thickBot="1" x14ac:dyDescent="0.45">
      <c r="A10" s="4" t="s">
        <v>16</v>
      </c>
      <c r="B10" s="5" t="s">
        <v>17</v>
      </c>
      <c r="C10" s="167"/>
      <c r="D10" s="169"/>
      <c r="E10" s="167"/>
      <c r="F10" s="171"/>
    </row>
    <row r="11" spans="1:6" ht="26.1" customHeight="1" x14ac:dyDescent="0.4">
      <c r="A11" s="6" t="s">
        <v>18</v>
      </c>
      <c r="B11" s="7"/>
      <c r="C11" s="8">
        <v>1070000</v>
      </c>
      <c r="D11" s="8">
        <v>1110000</v>
      </c>
      <c r="E11" s="9" t="s">
        <v>129</v>
      </c>
      <c r="F11" s="10"/>
    </row>
    <row r="12" spans="1:6" x14ac:dyDescent="0.4">
      <c r="A12" s="11"/>
      <c r="B12" s="12" t="s">
        <v>19</v>
      </c>
      <c r="C12" s="13">
        <v>290000</v>
      </c>
      <c r="D12" s="13">
        <v>290000</v>
      </c>
      <c r="E12" s="14">
        <f>C12-D12</f>
        <v>0</v>
      </c>
      <c r="F12" s="15" t="s">
        <v>20</v>
      </c>
    </row>
    <row r="13" spans="1:6" ht="24.95" customHeight="1" x14ac:dyDescent="0.4">
      <c r="A13" s="11"/>
      <c r="B13" s="12" t="s">
        <v>21</v>
      </c>
      <c r="C13" s="13">
        <v>520000</v>
      </c>
      <c r="D13" s="13">
        <v>520000</v>
      </c>
      <c r="E13" s="14">
        <f>C13-D13</f>
        <v>0</v>
      </c>
      <c r="F13" s="16" t="s">
        <v>22</v>
      </c>
    </row>
    <row r="14" spans="1:6" x14ac:dyDescent="0.4">
      <c r="A14" s="17"/>
      <c r="B14" s="12" t="s">
        <v>23</v>
      </c>
      <c r="C14" s="13">
        <v>260000</v>
      </c>
      <c r="D14" s="13">
        <v>300000</v>
      </c>
      <c r="E14" s="14">
        <f>C14-D14</f>
        <v>-40000</v>
      </c>
      <c r="F14" s="18" t="s">
        <v>119</v>
      </c>
    </row>
    <row r="15" spans="1:6" ht="35.1" customHeight="1" x14ac:dyDescent="0.4">
      <c r="A15" s="172" t="s">
        <v>24</v>
      </c>
      <c r="B15" s="173"/>
      <c r="C15" s="19">
        <v>427500</v>
      </c>
      <c r="D15" s="19">
        <v>427500</v>
      </c>
      <c r="E15" s="20">
        <f>D15-C15</f>
        <v>0</v>
      </c>
      <c r="F15" s="21" t="s">
        <v>25</v>
      </c>
    </row>
    <row r="16" spans="1:6" ht="30" customHeight="1" x14ac:dyDescent="0.4">
      <c r="A16" s="22" t="s">
        <v>26</v>
      </c>
      <c r="B16" s="1"/>
      <c r="C16" s="19">
        <v>2525897</v>
      </c>
      <c r="D16" s="19">
        <f>SUM(D17:D20)</f>
        <v>3930000</v>
      </c>
      <c r="E16" s="23">
        <f t="shared" ref="E16:E21" si="0">C16-D16</f>
        <v>-1404103</v>
      </c>
      <c r="F16" s="24"/>
    </row>
    <row r="17" spans="1:6" ht="27" x14ac:dyDescent="0.4">
      <c r="A17" s="11"/>
      <c r="B17" s="25" t="s">
        <v>27</v>
      </c>
      <c r="C17" s="26">
        <v>40000</v>
      </c>
      <c r="D17" s="26">
        <v>200000</v>
      </c>
      <c r="E17" s="27">
        <f t="shared" si="0"/>
        <v>-160000</v>
      </c>
      <c r="F17" s="28" t="s">
        <v>28</v>
      </c>
    </row>
    <row r="18" spans="1:6" ht="21.6" customHeight="1" x14ac:dyDescent="0.4">
      <c r="A18" s="11"/>
      <c r="B18" s="25" t="s">
        <v>29</v>
      </c>
      <c r="C18" s="26">
        <v>0</v>
      </c>
      <c r="D18" s="26">
        <v>0</v>
      </c>
      <c r="E18" s="27">
        <f t="shared" si="0"/>
        <v>0</v>
      </c>
      <c r="F18" s="15"/>
    </row>
    <row r="19" spans="1:6" ht="27.95" customHeight="1" x14ac:dyDescent="0.4">
      <c r="A19" s="11"/>
      <c r="B19" s="25" t="s">
        <v>31</v>
      </c>
      <c r="C19" s="26">
        <v>60850</v>
      </c>
      <c r="D19" s="26">
        <v>30000</v>
      </c>
      <c r="E19" s="27">
        <f t="shared" si="0"/>
        <v>30850</v>
      </c>
      <c r="F19" s="15" t="s">
        <v>30</v>
      </c>
    </row>
    <row r="20" spans="1:6" ht="30.6" customHeight="1" x14ac:dyDescent="0.4">
      <c r="A20" s="17"/>
      <c r="B20" s="29" t="s">
        <v>32</v>
      </c>
      <c r="C20" s="26">
        <v>2425047</v>
      </c>
      <c r="D20" s="26">
        <v>3700000</v>
      </c>
      <c r="E20" s="27">
        <f t="shared" si="0"/>
        <v>-1274953</v>
      </c>
      <c r="F20" s="28" t="s">
        <v>33</v>
      </c>
    </row>
    <row r="21" spans="1:6" ht="29.45" customHeight="1" thickBot="1" x14ac:dyDescent="0.45">
      <c r="A21" s="174" t="s">
        <v>34</v>
      </c>
      <c r="B21" s="175"/>
      <c r="C21" s="30">
        <v>9651</v>
      </c>
      <c r="D21" s="30">
        <v>10</v>
      </c>
      <c r="E21" s="31">
        <f t="shared" si="0"/>
        <v>9641</v>
      </c>
      <c r="F21" s="32" t="s">
        <v>120</v>
      </c>
    </row>
    <row r="22" spans="1:6" ht="38.1" customHeight="1" thickTop="1" thickBot="1" x14ac:dyDescent="0.45">
      <c r="A22" s="176" t="s">
        <v>35</v>
      </c>
      <c r="B22" s="177"/>
      <c r="C22" s="33">
        <v>4033048</v>
      </c>
      <c r="D22" s="33">
        <f>SUM(D11+D15+D16+D21)</f>
        <v>5467510</v>
      </c>
      <c r="E22" s="34" t="s">
        <v>130</v>
      </c>
      <c r="F22" s="35"/>
    </row>
    <row r="23" spans="1:6" ht="42" customHeight="1" thickBot="1" x14ac:dyDescent="0.45">
      <c r="A23" s="178" t="s">
        <v>36</v>
      </c>
      <c r="B23" s="179"/>
      <c r="C23" s="36">
        <v>442871</v>
      </c>
      <c r="D23" s="36">
        <v>337629</v>
      </c>
      <c r="E23" s="37"/>
      <c r="F23" s="38" t="s">
        <v>131</v>
      </c>
    </row>
    <row r="24" spans="1:6" ht="31.5" customHeight="1" thickTop="1" thickBot="1" x14ac:dyDescent="0.45">
      <c r="A24" s="176" t="s">
        <v>37</v>
      </c>
      <c r="B24" s="177"/>
      <c r="C24" s="39">
        <v>4475919</v>
      </c>
      <c r="D24" s="39">
        <f>D22+D23</f>
        <v>5805139</v>
      </c>
      <c r="E24" s="34">
        <f>C24-D24</f>
        <v>-1329220</v>
      </c>
      <c r="F24" s="35"/>
    </row>
  </sheetData>
  <mergeCells count="21">
    <mergeCell ref="A15:B15"/>
    <mergeCell ref="A21:B21"/>
    <mergeCell ref="A22:B22"/>
    <mergeCell ref="A23:B23"/>
    <mergeCell ref="A24:B24"/>
    <mergeCell ref="A6:B6"/>
    <mergeCell ref="C6:D6"/>
    <mergeCell ref="E6:F6"/>
    <mergeCell ref="A8:B8"/>
    <mergeCell ref="A9:B9"/>
    <mergeCell ref="C9:C10"/>
    <mergeCell ref="D9:D10"/>
    <mergeCell ref="E9:E10"/>
    <mergeCell ref="F9:F10"/>
    <mergeCell ref="A2:F2"/>
    <mergeCell ref="A4:B4"/>
    <mergeCell ref="C4:D4"/>
    <mergeCell ref="E4:F4"/>
    <mergeCell ref="A5:B5"/>
    <mergeCell ref="C5:D5"/>
    <mergeCell ref="E5:F5"/>
  </mergeCells>
  <phoneticPr fontId="4"/>
  <pageMargins left="0.7" right="0.7" top="0.75" bottom="0.75" header="0.3" footer="0.3"/>
  <pageSetup paperSize="9" scale="9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workbookViewId="0">
      <selection activeCell="D12" sqref="D12"/>
    </sheetView>
  </sheetViews>
  <sheetFormatPr defaultRowHeight="18.75" x14ac:dyDescent="0.4"/>
  <cols>
    <col min="1" max="1" width="8.125" customWidth="1"/>
    <col min="2" max="2" width="13.25" customWidth="1"/>
    <col min="3" max="5" width="18.375" customWidth="1"/>
    <col min="6" max="6" width="23.125" customWidth="1"/>
  </cols>
  <sheetData>
    <row r="2" spans="1:6" ht="19.5" thickBot="1" x14ac:dyDescent="0.45">
      <c r="A2" s="163" t="s">
        <v>38</v>
      </c>
      <c r="B2" s="163"/>
      <c r="C2" s="1"/>
      <c r="D2" s="1"/>
      <c r="E2" s="1"/>
      <c r="F2" s="40" t="s">
        <v>39</v>
      </c>
    </row>
    <row r="3" spans="1:6" x14ac:dyDescent="0.4">
      <c r="A3" s="183" t="s">
        <v>40</v>
      </c>
      <c r="B3" s="166"/>
      <c r="C3" s="168" t="s">
        <v>12</v>
      </c>
      <c r="D3" s="168" t="s">
        <v>41</v>
      </c>
      <c r="E3" s="168" t="s">
        <v>14</v>
      </c>
      <c r="F3" s="170" t="s">
        <v>42</v>
      </c>
    </row>
    <row r="4" spans="1:6" ht="19.5" thickBot="1" x14ac:dyDescent="0.45">
      <c r="A4" s="4" t="s">
        <v>16</v>
      </c>
      <c r="B4" s="5" t="s">
        <v>17</v>
      </c>
      <c r="C4" s="169"/>
      <c r="D4" s="169"/>
      <c r="E4" s="169"/>
      <c r="F4" s="171"/>
    </row>
    <row r="5" spans="1:6" x14ac:dyDescent="0.4">
      <c r="A5" s="41" t="s">
        <v>43</v>
      </c>
      <c r="B5" s="7"/>
      <c r="C5" s="8">
        <v>982774</v>
      </c>
      <c r="D5" s="8">
        <f>SUM(D6:D10)</f>
        <v>841000</v>
      </c>
      <c r="E5" s="42">
        <f t="shared" ref="E5:E22" si="0">C5-D5</f>
        <v>141774</v>
      </c>
      <c r="F5" s="10"/>
    </row>
    <row r="6" spans="1:6" x14ac:dyDescent="0.4">
      <c r="A6" s="43"/>
      <c r="B6" s="12" t="s">
        <v>44</v>
      </c>
      <c r="C6" s="26">
        <v>242224</v>
      </c>
      <c r="D6" s="26">
        <v>90000</v>
      </c>
      <c r="E6" s="27">
        <f t="shared" si="0"/>
        <v>152224</v>
      </c>
      <c r="F6" s="44" t="s">
        <v>45</v>
      </c>
    </row>
    <row r="7" spans="1:6" x14ac:dyDescent="0.4">
      <c r="A7" s="45"/>
      <c r="B7" s="12" t="s">
        <v>46</v>
      </c>
      <c r="C7" s="26">
        <v>140000</v>
      </c>
      <c r="D7" s="26">
        <v>700000</v>
      </c>
      <c r="E7" s="27">
        <f t="shared" si="0"/>
        <v>-560000</v>
      </c>
      <c r="F7" s="44" t="s">
        <v>121</v>
      </c>
    </row>
    <row r="8" spans="1:6" x14ac:dyDescent="0.4">
      <c r="A8" s="43"/>
      <c r="B8" s="12" t="s">
        <v>122</v>
      </c>
      <c r="C8" s="46">
        <v>600550</v>
      </c>
      <c r="D8" s="26">
        <v>0</v>
      </c>
      <c r="E8" s="27">
        <f t="shared" si="0"/>
        <v>600550</v>
      </c>
      <c r="F8" s="15" t="s">
        <v>123</v>
      </c>
    </row>
    <row r="9" spans="1:6" x14ac:dyDescent="0.4">
      <c r="A9" s="43"/>
      <c r="B9" s="12" t="s">
        <v>47</v>
      </c>
      <c r="C9" s="26">
        <v>0</v>
      </c>
      <c r="D9" s="26">
        <v>50000</v>
      </c>
      <c r="E9" s="27">
        <f t="shared" si="0"/>
        <v>-50000</v>
      </c>
      <c r="F9" s="15"/>
    </row>
    <row r="10" spans="1:6" x14ac:dyDescent="0.4">
      <c r="A10" s="47"/>
      <c r="B10" s="12" t="s">
        <v>48</v>
      </c>
      <c r="C10" s="26">
        <v>0</v>
      </c>
      <c r="D10" s="26">
        <v>1000</v>
      </c>
      <c r="E10" s="27">
        <f t="shared" si="0"/>
        <v>-1000</v>
      </c>
      <c r="F10" s="16"/>
    </row>
    <row r="11" spans="1:6" ht="26.45" customHeight="1" x14ac:dyDescent="0.4">
      <c r="A11" s="48" t="s">
        <v>49</v>
      </c>
      <c r="B11" s="1"/>
      <c r="C11" s="19">
        <v>2278546</v>
      </c>
      <c r="D11" s="19">
        <f>SUM(D12:D21)</f>
        <v>4684139</v>
      </c>
      <c r="E11" s="49">
        <f t="shared" si="0"/>
        <v>-2405593</v>
      </c>
      <c r="F11" s="50"/>
    </row>
    <row r="12" spans="1:6" ht="27.6" customHeight="1" x14ac:dyDescent="0.4">
      <c r="A12" s="45"/>
      <c r="B12" s="12" t="s">
        <v>50</v>
      </c>
      <c r="C12" s="26">
        <v>95215</v>
      </c>
      <c r="D12" s="13">
        <v>50000</v>
      </c>
      <c r="E12" s="27">
        <f t="shared" si="0"/>
        <v>45215</v>
      </c>
      <c r="F12" s="51" t="s">
        <v>51</v>
      </c>
    </row>
    <row r="13" spans="1:6" ht="30" customHeight="1" x14ac:dyDescent="0.4">
      <c r="A13" s="45"/>
      <c r="B13" s="52" t="s">
        <v>27</v>
      </c>
      <c r="C13" s="26">
        <v>0</v>
      </c>
      <c r="D13" s="26">
        <v>200000</v>
      </c>
      <c r="E13" s="27">
        <f t="shared" si="0"/>
        <v>-200000</v>
      </c>
      <c r="F13" s="15" t="s">
        <v>124</v>
      </c>
    </row>
    <row r="14" spans="1:6" ht="28.5" x14ac:dyDescent="0.4">
      <c r="A14" s="45"/>
      <c r="B14" s="29" t="s">
        <v>52</v>
      </c>
      <c r="C14" s="26">
        <v>0</v>
      </c>
      <c r="D14" s="26">
        <v>10000</v>
      </c>
      <c r="E14" s="27">
        <f t="shared" si="0"/>
        <v>-10000</v>
      </c>
      <c r="F14" s="15" t="s">
        <v>125</v>
      </c>
    </row>
    <row r="15" spans="1:6" ht="29.1" customHeight="1" x14ac:dyDescent="0.4">
      <c r="A15" s="45"/>
      <c r="B15" s="29" t="s">
        <v>29</v>
      </c>
      <c r="C15" s="53">
        <v>0</v>
      </c>
      <c r="D15" s="26">
        <v>10000</v>
      </c>
      <c r="E15" s="27">
        <f t="shared" si="0"/>
        <v>-10000</v>
      </c>
      <c r="F15" s="15"/>
    </row>
    <row r="16" spans="1:6" ht="28.5" x14ac:dyDescent="0.4">
      <c r="A16" s="45"/>
      <c r="B16" s="29" t="s">
        <v>53</v>
      </c>
      <c r="C16" s="26">
        <v>2083331</v>
      </c>
      <c r="D16" s="26">
        <v>3897398</v>
      </c>
      <c r="E16" s="27">
        <f t="shared" si="0"/>
        <v>-1814067</v>
      </c>
      <c r="F16" s="15" t="s">
        <v>54</v>
      </c>
    </row>
    <row r="17" spans="1:6" x14ac:dyDescent="0.4">
      <c r="A17" s="45"/>
      <c r="B17" s="29" t="s">
        <v>55</v>
      </c>
      <c r="C17" s="54">
        <v>0</v>
      </c>
      <c r="D17" s="26">
        <v>350000</v>
      </c>
      <c r="E17" s="27">
        <f t="shared" si="0"/>
        <v>-350000</v>
      </c>
      <c r="F17" s="51"/>
    </row>
    <row r="18" spans="1:6" x14ac:dyDescent="0.4">
      <c r="A18" s="45"/>
      <c r="B18" s="29" t="s">
        <v>56</v>
      </c>
      <c r="C18" s="26">
        <v>0</v>
      </c>
      <c r="D18" s="26">
        <v>5000</v>
      </c>
      <c r="E18" s="27">
        <f t="shared" si="0"/>
        <v>-5000</v>
      </c>
      <c r="F18" s="15"/>
    </row>
    <row r="19" spans="1:6" x14ac:dyDescent="0.4">
      <c r="A19" s="45"/>
      <c r="B19" s="29" t="s">
        <v>57</v>
      </c>
      <c r="C19" s="26">
        <v>0</v>
      </c>
      <c r="D19" s="26">
        <v>50000</v>
      </c>
      <c r="E19" s="27">
        <f t="shared" si="0"/>
        <v>-50000</v>
      </c>
      <c r="F19" s="15"/>
    </row>
    <row r="20" spans="1:6" x14ac:dyDescent="0.4">
      <c r="A20" s="45"/>
      <c r="B20" s="52" t="s">
        <v>58</v>
      </c>
      <c r="C20" s="53">
        <v>100000</v>
      </c>
      <c r="D20" s="53">
        <v>100000</v>
      </c>
      <c r="E20" s="55">
        <f t="shared" si="0"/>
        <v>0</v>
      </c>
      <c r="F20" s="56"/>
    </row>
    <row r="21" spans="1:6" x14ac:dyDescent="0.4">
      <c r="A21" s="17"/>
      <c r="B21" s="29" t="s">
        <v>59</v>
      </c>
      <c r="C21" s="26">
        <v>0</v>
      </c>
      <c r="D21" s="26">
        <v>11741</v>
      </c>
      <c r="E21" s="27">
        <f t="shared" si="0"/>
        <v>-11741</v>
      </c>
      <c r="F21" s="15"/>
    </row>
    <row r="22" spans="1:6" ht="21.95" customHeight="1" thickBot="1" x14ac:dyDescent="0.45">
      <c r="A22" s="180" t="s">
        <v>60</v>
      </c>
      <c r="B22" s="181"/>
      <c r="C22" s="57">
        <v>0</v>
      </c>
      <c r="D22" s="57">
        <v>0</v>
      </c>
      <c r="E22" s="31">
        <f t="shared" si="0"/>
        <v>0</v>
      </c>
      <c r="F22" s="58"/>
    </row>
    <row r="23" spans="1:6" ht="27" customHeight="1" thickTop="1" thickBot="1" x14ac:dyDescent="0.45">
      <c r="A23" s="176" t="s">
        <v>4</v>
      </c>
      <c r="B23" s="182"/>
      <c r="C23" s="59">
        <v>3261320</v>
      </c>
      <c r="D23" s="60">
        <f>D5+D11</f>
        <v>5525139</v>
      </c>
      <c r="E23" s="34">
        <f>C23-D23</f>
        <v>-2263819</v>
      </c>
      <c r="F23" s="61"/>
    </row>
  </sheetData>
  <mergeCells count="8">
    <mergeCell ref="F3:F4"/>
    <mergeCell ref="A22:B22"/>
    <mergeCell ref="A23:B23"/>
    <mergeCell ref="A2:B2"/>
    <mergeCell ref="A3:B3"/>
    <mergeCell ref="C3:C4"/>
    <mergeCell ref="D3:D4"/>
    <mergeCell ref="E3:E4"/>
  </mergeCells>
  <phoneticPr fontId="3"/>
  <pageMargins left="0.7" right="0.7" top="0.75" bottom="0.75" header="0.3" footer="0.3"/>
  <pageSetup paperSize="9" scale="90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"/>
  <sheetViews>
    <sheetView topLeftCell="A19" workbookViewId="0">
      <selection activeCell="E26" sqref="E26"/>
    </sheetView>
  </sheetViews>
  <sheetFormatPr defaultRowHeight="18.75" x14ac:dyDescent="0.4"/>
  <cols>
    <col min="2" max="2" width="34.125" customWidth="1"/>
    <col min="3" max="3" width="15.75" customWidth="1"/>
    <col min="4" max="4" width="16.375" customWidth="1"/>
    <col min="5" max="5" width="20" customWidth="1"/>
    <col min="6" max="6" width="24.375" customWidth="1"/>
  </cols>
  <sheetData>
    <row r="2" spans="1:6" x14ac:dyDescent="0.4">
      <c r="A2" s="62"/>
      <c r="B2" s="62"/>
      <c r="C2" s="62"/>
      <c r="D2" s="62"/>
      <c r="E2" s="62"/>
      <c r="F2" s="63" t="s">
        <v>61</v>
      </c>
    </row>
    <row r="3" spans="1:6" x14ac:dyDescent="0.4">
      <c r="A3" s="184" t="s">
        <v>62</v>
      </c>
      <c r="B3" s="184"/>
      <c r="C3" s="184"/>
      <c r="D3" s="184"/>
      <c r="E3" s="184"/>
      <c r="F3" s="184"/>
    </row>
    <row r="4" spans="1:6" ht="19.5" thickBot="1" x14ac:dyDescent="0.45">
      <c r="A4" s="64" t="s">
        <v>9</v>
      </c>
      <c r="B4" s="62"/>
      <c r="C4" s="62"/>
      <c r="D4" s="62"/>
      <c r="E4" s="62"/>
      <c r="F4" s="65" t="s">
        <v>39</v>
      </c>
    </row>
    <row r="5" spans="1:6" x14ac:dyDescent="0.4">
      <c r="A5" s="183" t="s">
        <v>63</v>
      </c>
      <c r="B5" s="166"/>
      <c r="C5" s="168" t="s">
        <v>12</v>
      </c>
      <c r="D5" s="185" t="s">
        <v>41</v>
      </c>
      <c r="E5" s="166" t="s">
        <v>64</v>
      </c>
      <c r="F5" s="187" t="s">
        <v>65</v>
      </c>
    </row>
    <row r="6" spans="1:6" ht="19.5" thickBot="1" x14ac:dyDescent="0.45">
      <c r="A6" s="4" t="s">
        <v>16</v>
      </c>
      <c r="B6" s="66" t="s">
        <v>17</v>
      </c>
      <c r="C6" s="169"/>
      <c r="D6" s="186"/>
      <c r="E6" s="167"/>
      <c r="F6" s="188"/>
    </row>
    <row r="7" spans="1:6" x14ac:dyDescent="0.4">
      <c r="A7" s="189" t="s">
        <v>66</v>
      </c>
      <c r="B7" s="190"/>
      <c r="C7" s="67">
        <v>2425047</v>
      </c>
      <c r="D7" s="67">
        <f>SUM(D8:D11)</f>
        <v>3700000</v>
      </c>
      <c r="E7" s="68">
        <f t="shared" ref="E7:E13" si="0">C7-D7</f>
        <v>-1274953</v>
      </c>
      <c r="F7" s="69"/>
    </row>
    <row r="8" spans="1:6" ht="28.5" x14ac:dyDescent="0.4">
      <c r="A8" s="70"/>
      <c r="B8" s="71" t="s">
        <v>67</v>
      </c>
      <c r="C8" s="13">
        <v>772626</v>
      </c>
      <c r="D8" s="13">
        <v>1200000</v>
      </c>
      <c r="E8" s="72">
        <f t="shared" si="0"/>
        <v>-427374</v>
      </c>
      <c r="F8" s="16"/>
    </row>
    <row r="9" spans="1:6" ht="28.5" x14ac:dyDescent="0.4">
      <c r="A9" s="70"/>
      <c r="B9" s="73" t="s">
        <v>68</v>
      </c>
      <c r="C9" s="13">
        <v>1648003</v>
      </c>
      <c r="D9" s="13">
        <v>2300000</v>
      </c>
      <c r="E9" s="72">
        <f t="shared" si="0"/>
        <v>-651997</v>
      </c>
      <c r="F9" s="16" t="s">
        <v>69</v>
      </c>
    </row>
    <row r="10" spans="1:6" ht="22.5" x14ac:dyDescent="0.4">
      <c r="A10" s="70"/>
      <c r="B10" s="74" t="s">
        <v>70</v>
      </c>
      <c r="C10" s="13">
        <v>0</v>
      </c>
      <c r="D10" s="13">
        <v>200000</v>
      </c>
      <c r="E10" s="72">
        <f t="shared" si="0"/>
        <v>-200000</v>
      </c>
      <c r="F10" s="75" t="s">
        <v>71</v>
      </c>
    </row>
    <row r="11" spans="1:6" x14ac:dyDescent="0.4">
      <c r="A11" s="76"/>
      <c r="B11" s="77" t="s">
        <v>132</v>
      </c>
      <c r="C11" s="13">
        <v>4418</v>
      </c>
      <c r="D11" s="13">
        <v>0</v>
      </c>
      <c r="E11" s="72">
        <f t="shared" si="0"/>
        <v>4418</v>
      </c>
      <c r="F11" s="16"/>
    </row>
    <row r="12" spans="1:6" ht="19.5" thickBot="1" x14ac:dyDescent="0.45">
      <c r="A12" s="174" t="s">
        <v>72</v>
      </c>
      <c r="B12" s="175"/>
      <c r="C12" s="78">
        <v>182545</v>
      </c>
      <c r="D12" s="78">
        <v>197398</v>
      </c>
      <c r="E12" s="144">
        <f t="shared" si="0"/>
        <v>-14853</v>
      </c>
      <c r="F12" s="32"/>
    </row>
    <row r="13" spans="1:6" ht="20.25" thickTop="1" thickBot="1" x14ac:dyDescent="0.45">
      <c r="A13" s="176" t="s">
        <v>73</v>
      </c>
      <c r="B13" s="177"/>
      <c r="C13" s="79">
        <v>2607592</v>
      </c>
      <c r="D13" s="79">
        <f>D7+D12</f>
        <v>3897398</v>
      </c>
      <c r="E13" s="34">
        <f t="shared" si="0"/>
        <v>-1289806</v>
      </c>
      <c r="F13" s="80"/>
    </row>
    <row r="14" spans="1:6" x14ac:dyDescent="0.4">
      <c r="A14" s="1"/>
      <c r="B14" s="81"/>
      <c r="C14" s="1"/>
      <c r="D14" s="1"/>
      <c r="E14" s="1"/>
      <c r="F14" s="1"/>
    </row>
    <row r="15" spans="1:6" ht="19.5" thickBot="1" x14ac:dyDescent="0.45">
      <c r="A15" s="64" t="s">
        <v>38</v>
      </c>
      <c r="B15" s="1"/>
      <c r="C15" s="1"/>
      <c r="D15" s="1"/>
      <c r="E15" s="1"/>
      <c r="F15" s="65" t="s">
        <v>39</v>
      </c>
    </row>
    <row r="16" spans="1:6" x14ac:dyDescent="0.4">
      <c r="A16" s="183" t="s">
        <v>63</v>
      </c>
      <c r="B16" s="166"/>
      <c r="C16" s="166" t="s">
        <v>12</v>
      </c>
      <c r="D16" s="168" t="s">
        <v>41</v>
      </c>
      <c r="E16" s="166" t="s">
        <v>64</v>
      </c>
      <c r="F16" s="187" t="s">
        <v>74</v>
      </c>
    </row>
    <row r="17" spans="1:6" ht="19.5" thickBot="1" x14ac:dyDescent="0.45">
      <c r="A17" s="4" t="s">
        <v>16</v>
      </c>
      <c r="B17" s="5" t="s">
        <v>17</v>
      </c>
      <c r="C17" s="167"/>
      <c r="D17" s="169"/>
      <c r="E17" s="167"/>
      <c r="F17" s="188"/>
    </row>
    <row r="18" spans="1:6" ht="24" customHeight="1" x14ac:dyDescent="0.4">
      <c r="A18" s="189" t="s">
        <v>75</v>
      </c>
      <c r="B18" s="190"/>
      <c r="C18" s="8">
        <v>2083331</v>
      </c>
      <c r="D18" s="8">
        <f>SUM(D19+D20+D21+D22+D23+D24+D25+D26+D27+D28+D29+D33+D34)</f>
        <v>3897398</v>
      </c>
      <c r="E18" s="68">
        <f>C18-D18</f>
        <v>-1814067</v>
      </c>
      <c r="F18" s="69"/>
    </row>
    <row r="19" spans="1:6" ht="21.6" customHeight="1" x14ac:dyDescent="0.4">
      <c r="A19" s="48"/>
      <c r="B19" s="12" t="s">
        <v>76</v>
      </c>
      <c r="C19" s="26">
        <v>0</v>
      </c>
      <c r="D19" s="13">
        <v>20000</v>
      </c>
      <c r="E19" s="72">
        <f>C19-D19</f>
        <v>-20000</v>
      </c>
      <c r="F19" s="15"/>
    </row>
    <row r="20" spans="1:6" x14ac:dyDescent="0.4">
      <c r="A20" s="48"/>
      <c r="B20" s="12" t="s">
        <v>77</v>
      </c>
      <c r="C20" s="26">
        <v>26917</v>
      </c>
      <c r="D20" s="13">
        <v>100000</v>
      </c>
      <c r="E20" s="72">
        <f t="shared" ref="E20:E34" si="1">C20-D20</f>
        <v>-73083</v>
      </c>
      <c r="F20" s="16" t="s">
        <v>78</v>
      </c>
    </row>
    <row r="21" spans="1:6" x14ac:dyDescent="0.4">
      <c r="A21" s="82"/>
      <c r="B21" s="29" t="s">
        <v>79</v>
      </c>
      <c r="C21" s="26">
        <v>0</v>
      </c>
      <c r="D21" s="13">
        <v>120000</v>
      </c>
      <c r="E21" s="72">
        <f t="shared" si="1"/>
        <v>-120000</v>
      </c>
      <c r="F21" s="15"/>
    </row>
    <row r="22" spans="1:6" ht="38.1" customHeight="1" x14ac:dyDescent="0.4">
      <c r="A22" s="70"/>
      <c r="B22" s="52" t="s">
        <v>80</v>
      </c>
      <c r="C22" s="13">
        <v>300000</v>
      </c>
      <c r="D22" s="13">
        <v>600000</v>
      </c>
      <c r="E22" s="72">
        <f t="shared" si="1"/>
        <v>-300000</v>
      </c>
      <c r="F22" s="83" t="s">
        <v>126</v>
      </c>
    </row>
    <row r="23" spans="1:6" ht="33.6" customHeight="1" x14ac:dyDescent="0.4">
      <c r="A23" s="82"/>
      <c r="B23" s="29" t="s">
        <v>81</v>
      </c>
      <c r="C23" s="13">
        <v>600000</v>
      </c>
      <c r="D23" s="13">
        <v>50000</v>
      </c>
      <c r="E23" s="72">
        <f t="shared" si="1"/>
        <v>550000</v>
      </c>
      <c r="F23" s="15" t="s">
        <v>127</v>
      </c>
    </row>
    <row r="24" spans="1:6" ht="24.95" customHeight="1" x14ac:dyDescent="0.4">
      <c r="A24" s="84"/>
      <c r="B24" s="12" t="s">
        <v>27</v>
      </c>
      <c r="C24" s="13">
        <v>0</v>
      </c>
      <c r="D24" s="13">
        <v>10000</v>
      </c>
      <c r="E24" s="72">
        <f t="shared" si="1"/>
        <v>-10000</v>
      </c>
      <c r="F24" s="85"/>
    </row>
    <row r="25" spans="1:6" ht="25.5" customHeight="1" x14ac:dyDescent="0.4">
      <c r="A25" s="84"/>
      <c r="B25" s="12" t="s">
        <v>82</v>
      </c>
      <c r="C25" s="13">
        <v>0</v>
      </c>
      <c r="D25" s="13">
        <v>0</v>
      </c>
      <c r="E25" s="72">
        <f t="shared" si="1"/>
        <v>0</v>
      </c>
      <c r="F25" s="85"/>
    </row>
    <row r="26" spans="1:6" ht="23.45" customHeight="1" x14ac:dyDescent="0.4">
      <c r="A26" s="82"/>
      <c r="B26" s="29" t="s">
        <v>83</v>
      </c>
      <c r="C26" s="13">
        <v>737550</v>
      </c>
      <c r="D26" s="13">
        <v>2500000</v>
      </c>
      <c r="E26" s="72">
        <f t="shared" si="1"/>
        <v>-1762450</v>
      </c>
      <c r="F26" s="86" t="s">
        <v>128</v>
      </c>
    </row>
    <row r="27" spans="1:6" ht="27" customHeight="1" x14ac:dyDescent="0.4">
      <c r="A27" s="82"/>
      <c r="B27" s="29" t="s">
        <v>84</v>
      </c>
      <c r="C27" s="87">
        <v>0</v>
      </c>
      <c r="D27" s="87">
        <v>30000</v>
      </c>
      <c r="E27" s="72">
        <f t="shared" si="1"/>
        <v>-30000</v>
      </c>
      <c r="F27" s="44"/>
    </row>
    <row r="28" spans="1:6" ht="36.950000000000003" customHeight="1" x14ac:dyDescent="0.4">
      <c r="A28" s="82"/>
      <c r="B28" s="29" t="s">
        <v>85</v>
      </c>
      <c r="C28" s="13">
        <v>0</v>
      </c>
      <c r="D28" s="13">
        <v>0</v>
      </c>
      <c r="E28" s="72">
        <f t="shared" si="1"/>
        <v>0</v>
      </c>
      <c r="F28" s="16"/>
    </row>
    <row r="29" spans="1:6" ht="27.6" customHeight="1" x14ac:dyDescent="0.4">
      <c r="A29" s="70"/>
      <c r="B29" s="88" t="s">
        <v>86</v>
      </c>
      <c r="C29" s="89">
        <v>379454</v>
      </c>
      <c r="D29" s="89">
        <v>340000</v>
      </c>
      <c r="E29" s="90">
        <f t="shared" si="1"/>
        <v>39454</v>
      </c>
      <c r="F29" s="91"/>
    </row>
    <row r="30" spans="1:6" ht="38.1" customHeight="1" x14ac:dyDescent="0.4">
      <c r="A30" s="92"/>
      <c r="B30" s="93" t="s">
        <v>87</v>
      </c>
      <c r="C30" s="94">
        <v>152464</v>
      </c>
      <c r="D30" s="95">
        <v>30000</v>
      </c>
      <c r="E30" s="96">
        <f t="shared" si="1"/>
        <v>122464</v>
      </c>
      <c r="F30" s="97" t="s">
        <v>88</v>
      </c>
    </row>
    <row r="31" spans="1:6" ht="23.45" customHeight="1" x14ac:dyDescent="0.4">
      <c r="A31" s="92"/>
      <c r="B31" s="98" t="s">
        <v>89</v>
      </c>
      <c r="C31" s="99">
        <v>221580</v>
      </c>
      <c r="D31" s="100">
        <v>280000</v>
      </c>
      <c r="E31" s="101">
        <f t="shared" si="1"/>
        <v>-58420</v>
      </c>
      <c r="F31" s="102"/>
    </row>
    <row r="32" spans="1:6" x14ac:dyDescent="0.4">
      <c r="A32" s="92"/>
      <c r="B32" s="103" t="s">
        <v>90</v>
      </c>
      <c r="C32" s="54">
        <v>44820</v>
      </c>
      <c r="D32" s="87">
        <v>30000</v>
      </c>
      <c r="E32" s="104">
        <f t="shared" si="1"/>
        <v>14820</v>
      </c>
      <c r="F32" s="105"/>
    </row>
    <row r="33" spans="1:6" ht="37.5" customHeight="1" x14ac:dyDescent="0.4">
      <c r="A33" s="70"/>
      <c r="B33" s="29" t="s">
        <v>91</v>
      </c>
      <c r="C33" s="26">
        <v>0</v>
      </c>
      <c r="D33" s="13">
        <v>70000</v>
      </c>
      <c r="E33" s="72">
        <f t="shared" si="1"/>
        <v>-70000</v>
      </c>
      <c r="F33" s="106"/>
    </row>
    <row r="34" spans="1:6" ht="23.1" customHeight="1" thickBot="1" x14ac:dyDescent="0.45">
      <c r="A34" s="107"/>
      <c r="B34" s="108" t="s">
        <v>59</v>
      </c>
      <c r="C34" s="109">
        <v>0</v>
      </c>
      <c r="D34" s="110">
        <v>57398</v>
      </c>
      <c r="E34" s="111">
        <f t="shared" si="1"/>
        <v>-57398</v>
      </c>
      <c r="F34" s="112"/>
    </row>
    <row r="35" spans="1:6" ht="30" customHeight="1" thickTop="1" thickBot="1" x14ac:dyDescent="0.45">
      <c r="A35" s="176" t="s">
        <v>92</v>
      </c>
      <c r="B35" s="182"/>
      <c r="C35" s="113">
        <v>2083331</v>
      </c>
      <c r="D35" s="113">
        <f>D18</f>
        <v>3897398</v>
      </c>
      <c r="E35" s="114">
        <f>C35-D35</f>
        <v>-1814067</v>
      </c>
      <c r="F35" s="80"/>
    </row>
    <row r="36" spans="1:6" ht="26.45" customHeight="1" thickBot="1" x14ac:dyDescent="0.45">
      <c r="A36" s="178" t="s">
        <v>93</v>
      </c>
      <c r="B36" s="179"/>
      <c r="C36" s="115">
        <v>524261</v>
      </c>
      <c r="D36" s="116"/>
      <c r="E36" s="117"/>
      <c r="F36" s="118"/>
    </row>
    <row r="37" spans="1:6" ht="24.95" customHeight="1" thickTop="1" thickBot="1" x14ac:dyDescent="0.45">
      <c r="A37" s="176" t="s">
        <v>94</v>
      </c>
      <c r="B37" s="177"/>
      <c r="C37" s="60">
        <v>2607592</v>
      </c>
      <c r="D37" s="119"/>
      <c r="E37" s="120"/>
      <c r="F37" s="80"/>
    </row>
  </sheetData>
  <mergeCells count="18">
    <mergeCell ref="E16:E17"/>
    <mergeCell ref="F16:F17"/>
    <mergeCell ref="A18:B18"/>
    <mergeCell ref="A35:B35"/>
    <mergeCell ref="A36:B36"/>
    <mergeCell ref="C16:C17"/>
    <mergeCell ref="D16:D17"/>
    <mergeCell ref="A37:B37"/>
    <mergeCell ref="A7:B7"/>
    <mergeCell ref="A12:B12"/>
    <mergeCell ref="A13:B13"/>
    <mergeCell ref="A16:B16"/>
    <mergeCell ref="A3:F3"/>
    <mergeCell ref="A5:B5"/>
    <mergeCell ref="C5:C6"/>
    <mergeCell ref="D5:D6"/>
    <mergeCell ref="E5:E6"/>
    <mergeCell ref="F5:F6"/>
  </mergeCells>
  <phoneticPr fontId="3"/>
  <pageMargins left="0.7" right="0.7" top="0.75" bottom="0.75" header="0.3" footer="0.3"/>
  <pageSetup paperSize="9" scale="70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2"/>
  <sheetViews>
    <sheetView tabSelected="1" workbookViewId="0">
      <selection activeCell="F25" sqref="F25"/>
    </sheetView>
  </sheetViews>
  <sheetFormatPr defaultRowHeight="18.75" x14ac:dyDescent="0.4"/>
  <cols>
    <col min="1" max="1" width="46.5" customWidth="1"/>
    <col min="2" max="2" width="15.875" customWidth="1"/>
    <col min="3" max="3" width="16.625" customWidth="1"/>
    <col min="4" max="4" width="16.375" customWidth="1"/>
  </cols>
  <sheetData>
    <row r="2" spans="1:4" ht="21" x14ac:dyDescent="0.4">
      <c r="A2" s="191" t="s">
        <v>95</v>
      </c>
      <c r="B2" s="191"/>
      <c r="C2" s="191"/>
      <c r="D2" s="191"/>
    </row>
    <row r="3" spans="1:4" x14ac:dyDescent="0.15">
      <c r="A3" s="121"/>
      <c r="B3" s="121"/>
      <c r="C3" s="192" t="s">
        <v>96</v>
      </c>
      <c r="D3" s="192"/>
    </row>
    <row r="4" spans="1:4" ht="19.5" thickBot="1" x14ac:dyDescent="0.2">
      <c r="A4" s="121"/>
      <c r="B4" s="121"/>
      <c r="C4" s="121"/>
      <c r="D4" s="122" t="s">
        <v>39</v>
      </c>
    </row>
    <row r="5" spans="1:4" x14ac:dyDescent="0.4">
      <c r="A5" s="123" t="s">
        <v>97</v>
      </c>
      <c r="B5" s="185" t="s">
        <v>98</v>
      </c>
      <c r="C5" s="193"/>
      <c r="D5" s="194"/>
    </row>
    <row r="6" spans="1:4" x14ac:dyDescent="0.4">
      <c r="A6" s="124" t="s">
        <v>99</v>
      </c>
      <c r="B6" s="125"/>
      <c r="C6" s="125"/>
      <c r="D6" s="126"/>
    </row>
    <row r="7" spans="1:4" x14ac:dyDescent="0.4">
      <c r="A7" s="124" t="s">
        <v>100</v>
      </c>
      <c r="B7" s="127"/>
      <c r="C7" s="127"/>
      <c r="D7" s="128"/>
    </row>
    <row r="8" spans="1:4" x14ac:dyDescent="0.4">
      <c r="A8" s="124" t="s">
        <v>101</v>
      </c>
      <c r="B8" s="127"/>
      <c r="C8" s="127"/>
      <c r="D8" s="128"/>
    </row>
    <row r="9" spans="1:4" x14ac:dyDescent="0.4">
      <c r="A9" s="124" t="s">
        <v>102</v>
      </c>
      <c r="B9" s="129">
        <v>0</v>
      </c>
      <c r="C9" s="127"/>
      <c r="D9" s="128"/>
    </row>
    <row r="10" spans="1:4" x14ac:dyDescent="0.4">
      <c r="A10" s="124" t="s">
        <v>103</v>
      </c>
      <c r="B10" s="130">
        <v>0</v>
      </c>
      <c r="C10" s="127"/>
      <c r="D10" s="128"/>
    </row>
    <row r="11" spans="1:4" x14ac:dyDescent="0.4">
      <c r="A11" s="124" t="s">
        <v>104</v>
      </c>
      <c r="B11" s="127"/>
      <c r="C11" s="127"/>
      <c r="D11" s="128"/>
    </row>
    <row r="12" spans="1:4" x14ac:dyDescent="0.4">
      <c r="A12" s="131" t="s">
        <v>105</v>
      </c>
      <c r="B12" s="129">
        <v>690338</v>
      </c>
      <c r="C12" s="132"/>
      <c r="D12" s="128"/>
    </row>
    <row r="13" spans="1:4" x14ac:dyDescent="0.4">
      <c r="A13" s="133" t="s">
        <v>106</v>
      </c>
      <c r="B13" s="130">
        <v>524261</v>
      </c>
      <c r="C13" s="132"/>
      <c r="D13" s="128"/>
    </row>
    <row r="14" spans="1:4" x14ac:dyDescent="0.4">
      <c r="A14" s="124" t="s">
        <v>107</v>
      </c>
      <c r="B14" s="132"/>
      <c r="C14" s="134">
        <f>B12+B13+B9+B10</f>
        <v>1214599</v>
      </c>
      <c r="D14" s="128"/>
    </row>
    <row r="15" spans="1:4" x14ac:dyDescent="0.4">
      <c r="A15" s="124"/>
      <c r="B15" s="127"/>
      <c r="C15" s="127"/>
      <c r="D15" s="128"/>
    </row>
    <row r="16" spans="1:4" x14ac:dyDescent="0.4">
      <c r="A16" s="124" t="s">
        <v>108</v>
      </c>
      <c r="B16" s="127"/>
      <c r="C16" s="127"/>
      <c r="D16" s="128"/>
    </row>
    <row r="17" spans="1:4" x14ac:dyDescent="0.4">
      <c r="A17" s="124" t="s">
        <v>109</v>
      </c>
      <c r="B17" s="135">
        <v>906076</v>
      </c>
      <c r="C17" s="127"/>
      <c r="D17" s="128"/>
    </row>
    <row r="18" spans="1:4" x14ac:dyDescent="0.4">
      <c r="A18" s="124" t="s">
        <v>110</v>
      </c>
      <c r="B18" s="127"/>
      <c r="C18" s="136">
        <f>B17</f>
        <v>906076</v>
      </c>
      <c r="D18" s="128"/>
    </row>
    <row r="19" spans="1:4" x14ac:dyDescent="0.4">
      <c r="A19" s="124"/>
      <c r="B19" s="127"/>
      <c r="C19" s="127"/>
      <c r="D19" s="128"/>
    </row>
    <row r="20" spans="1:4" x14ac:dyDescent="0.4">
      <c r="A20" s="124" t="s">
        <v>111</v>
      </c>
      <c r="B20" s="127"/>
      <c r="C20" s="127"/>
      <c r="D20" s="137">
        <f>C14+C18</f>
        <v>2120675</v>
      </c>
    </row>
    <row r="21" spans="1:4" x14ac:dyDescent="0.4">
      <c r="A21" s="124"/>
      <c r="B21" s="127"/>
      <c r="C21" s="127"/>
      <c r="D21" s="128"/>
    </row>
    <row r="22" spans="1:4" x14ac:dyDescent="0.4">
      <c r="A22" s="124" t="s">
        <v>112</v>
      </c>
      <c r="B22" s="127"/>
      <c r="C22" s="127"/>
      <c r="D22" s="128"/>
    </row>
    <row r="23" spans="1:4" x14ac:dyDescent="0.4">
      <c r="A23" s="124" t="s">
        <v>113</v>
      </c>
      <c r="B23" s="138">
        <v>0</v>
      </c>
      <c r="C23" s="127"/>
      <c r="D23" s="128"/>
    </row>
    <row r="24" spans="1:4" x14ac:dyDescent="0.4">
      <c r="A24" s="124" t="s">
        <v>114</v>
      </c>
      <c r="B24" s="127"/>
      <c r="C24" s="138">
        <v>0</v>
      </c>
      <c r="D24" s="128"/>
    </row>
    <row r="25" spans="1:4" x14ac:dyDescent="0.4">
      <c r="A25" s="124"/>
      <c r="B25" s="127"/>
      <c r="C25" s="127"/>
      <c r="D25" s="128"/>
    </row>
    <row r="26" spans="1:4" x14ac:dyDescent="0.4">
      <c r="A26" s="124" t="s">
        <v>115</v>
      </c>
      <c r="B26" s="138">
        <v>0</v>
      </c>
      <c r="C26" s="127"/>
      <c r="D26" s="128"/>
    </row>
    <row r="27" spans="1:4" x14ac:dyDescent="0.4">
      <c r="A27" s="124" t="s">
        <v>116</v>
      </c>
      <c r="B27" s="127"/>
      <c r="C27" s="138">
        <v>0</v>
      </c>
      <c r="D27" s="128"/>
    </row>
    <row r="28" spans="1:4" x14ac:dyDescent="0.4">
      <c r="A28" s="124"/>
      <c r="B28" s="127"/>
      <c r="C28" s="127"/>
      <c r="D28" s="128"/>
    </row>
    <row r="29" spans="1:4" x14ac:dyDescent="0.4">
      <c r="A29" s="124" t="s">
        <v>117</v>
      </c>
      <c r="B29" s="127"/>
      <c r="C29" s="127"/>
      <c r="D29" s="139">
        <v>0</v>
      </c>
    </row>
    <row r="30" spans="1:4" x14ac:dyDescent="0.4">
      <c r="A30" s="124"/>
      <c r="B30" s="127"/>
      <c r="C30" s="127"/>
      <c r="D30" s="128"/>
    </row>
    <row r="31" spans="1:4" x14ac:dyDescent="0.4">
      <c r="A31" s="124" t="s">
        <v>118</v>
      </c>
      <c r="B31" s="127"/>
      <c r="C31" s="127"/>
      <c r="D31" s="140">
        <f>D20-D29</f>
        <v>2120675</v>
      </c>
    </row>
    <row r="32" spans="1:4" ht="19.5" thickBot="1" x14ac:dyDescent="0.45">
      <c r="A32" s="141"/>
      <c r="B32" s="142"/>
      <c r="C32" s="142"/>
      <c r="D32" s="143"/>
    </row>
  </sheetData>
  <mergeCells count="3">
    <mergeCell ref="A2:D2"/>
    <mergeCell ref="C3:D3"/>
    <mergeCell ref="B5:D5"/>
  </mergeCells>
  <phoneticPr fontId="3"/>
  <pageMargins left="0.7" right="0.7" top="0.75" bottom="0.75" header="0.3" footer="0.3"/>
  <pageSetup paperSize="9" scale="83" fitToHeight="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収支決算書（収入の部）</vt:lpstr>
      <vt:lpstr>支出の部</vt:lpstr>
      <vt:lpstr>青い羽根募金収支明細</vt:lpstr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suiky</dc:creator>
  <cp:lastModifiedBy>100130176</cp:lastModifiedBy>
  <cp:lastPrinted>2022-05-19T21:22:09Z</cp:lastPrinted>
  <dcterms:created xsi:type="dcterms:W3CDTF">2022-05-15T00:40:00Z</dcterms:created>
  <dcterms:modified xsi:type="dcterms:W3CDTF">2023-04-07T00:17:42Z</dcterms:modified>
</cp:coreProperties>
</file>